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УПРАВЛЕНИЕ ДЕЛАМИ\УПРАВЛЕНИЯ ДЕЛАМИ 2026\УПРАВЛЕНИЕ ЭКОНОМИКИ\ИЗМЕНЕНИЯ Программа ПРОФИЛАКТИКА ПРАВОНАРУШЕНИЙ И АНТИТЕРРОР 2026-2028\Изменения\"/>
    </mc:Choice>
  </mc:AlternateContent>
  <bookViews>
    <workbookView xWindow="0" yWindow="0" windowWidth="28800" windowHeight="12435" tabRatio="752" activeTab="7"/>
  </bookViews>
  <sheets>
    <sheet name="пр к пасп" sheetId="2" r:id="rId1"/>
    <sheet name="+пр к пасп ПП1" sheetId="7" r:id="rId2"/>
    <sheet name="+пр к ПП1" sheetId="8" r:id="rId3"/>
    <sheet name="пр к пасп ПП2" sheetId="18" state="hidden" r:id="rId4"/>
    <sheet name="пр к ПП2" sheetId="15" state="hidden" r:id="rId5"/>
    <sheet name="пр 3 к МП" sheetId="3" state="hidden" r:id="rId6"/>
    <sheet name="+пр 4 к МП" sheetId="5" r:id="rId7"/>
    <sheet name="+пр 5 к МП" sheetId="6" r:id="rId8"/>
  </sheets>
  <definedNames>
    <definedName name="_xlnm._FilterDatabase" localSheetId="2" hidden="1">'+пр к ПП1'!$A$8:$M$15</definedName>
    <definedName name="_xlnm._FilterDatabase" localSheetId="4" hidden="1">'пр к ПП2'!$A$8:$M$16</definedName>
    <definedName name="_xlnm.Print_Titles" localSheetId="6">'+пр 4 к МП'!$9:$11</definedName>
    <definedName name="_xlnm.Print_Titles" localSheetId="7">'+пр 5 к МП'!$7:$9</definedName>
    <definedName name="_xlnm.Print_Titles" localSheetId="1">'+пр к пасп ПП1'!$10:$12</definedName>
    <definedName name="_xlnm.Print_Titles" localSheetId="5">'пр 3 к МП'!$10:$11</definedName>
    <definedName name="_xlnm.Print_Titles" localSheetId="0">'пр к пасп'!$12:$15</definedName>
    <definedName name="_xlnm.Print_Titles" localSheetId="3">'пр к пасп ПП2'!$8:$10</definedName>
    <definedName name="_xlnm.Print_Area" localSheetId="7">'+пр 5 к МП'!$A$1:$L$27</definedName>
    <definedName name="_xlnm.Print_Area" localSheetId="1">'+пр к пасп ПП1'!$A$1:$H$20</definedName>
    <definedName name="_xlnm.Print_Area" localSheetId="2">'+пр к ПП1'!$A$1:$N$26</definedName>
    <definedName name="_xlnm.Print_Area" localSheetId="5">'пр 3 к МП'!$A$1:$E$19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6" l="1"/>
  <c r="J16" i="6" s="1"/>
  <c r="K18" i="6"/>
  <c r="K16" i="6" s="1"/>
  <c r="I18" i="6"/>
  <c r="I16" i="6" s="1"/>
  <c r="K17" i="5"/>
  <c r="L17" i="5"/>
  <c r="J17" i="5"/>
  <c r="L18" i="6" l="1"/>
  <c r="L16" i="6" s="1"/>
  <c r="M17" i="5"/>
  <c r="C22" i="6" l="1"/>
  <c r="K12" i="5" l="1"/>
  <c r="M28" i="5" l="1"/>
  <c r="M24" i="5"/>
  <c r="M16" i="5" l="1"/>
  <c r="M14" i="5" l="1"/>
  <c r="M12" i="5"/>
  <c r="I14" i="5" l="1"/>
  <c r="I12" i="5" s="1"/>
  <c r="H17" i="15" l="1"/>
  <c r="G15" i="6" l="1"/>
  <c r="F15" i="6"/>
  <c r="E15" i="6"/>
  <c r="G14" i="6"/>
  <c r="F14" i="6"/>
  <c r="E14" i="6"/>
  <c r="G13" i="6"/>
  <c r="F13" i="6"/>
  <c r="E13" i="6"/>
  <c r="G22" i="6" l="1"/>
  <c r="F22" i="6"/>
  <c r="E22" i="6"/>
  <c r="G16" i="6"/>
  <c r="F16" i="6"/>
  <c r="E16" i="6"/>
  <c r="E10" i="6" l="1"/>
  <c r="G10" i="6"/>
  <c r="F10" i="6"/>
  <c r="C16" i="6" l="1"/>
  <c r="C10" i="6"/>
  <c r="M13" i="5"/>
  <c r="M25" i="5"/>
  <c r="H26" i="8" l="1"/>
</calcChain>
</file>

<file path=xl/sharedStrings.xml><?xml version="1.0" encoding="utf-8"?>
<sst xmlns="http://schemas.openxmlformats.org/spreadsheetml/2006/main" count="324" uniqueCount="159">
  <si>
    <t>ИНФОРМАЦИЯ</t>
  </si>
  <si>
    <t>ПЕРЕЧЕНЬ</t>
  </si>
  <si>
    <t>Единица измерения</t>
  </si>
  <si>
    <t>1.1.</t>
  </si>
  <si>
    <t>Форма нормативного правового акта</t>
  </si>
  <si>
    <t>Основные положения нормативного правового акта</t>
  </si>
  <si>
    <t>Ответственный исполнитель</t>
  </si>
  <si>
    <t>Ожидаемый срок принятия нормативного правового акта</t>
  </si>
  <si>
    <t>Подпрограмма 1</t>
  </si>
  <si>
    <t>об основных мерах правового регулирования в соответствующей</t>
  </si>
  <si>
    <t>сфере (области) муниципального управления, направленных</t>
  </si>
  <si>
    <t>на достижение цели и (или) задач муниципальной программы</t>
  </si>
  <si>
    <t>№ п/п</t>
  </si>
  <si>
    <t>в том числе:</t>
  </si>
  <si>
    <t>внебюджетные источники</t>
  </si>
  <si>
    <t>Наименование главного распорядителя бюджетных средств (далее - ГРБС)</t>
  </si>
  <si>
    <t>Код бюджетной классификации</t>
  </si>
  <si>
    <t>Итого на очередной финансовый год и плановый период</t>
  </si>
  <si>
    <t>ГРБС</t>
  </si>
  <si>
    <t>РзПр</t>
  </si>
  <si>
    <t>ЦСР</t>
  </si>
  <si>
    <t>ВР</t>
  </si>
  <si>
    <t>план</t>
  </si>
  <si>
    <t>Х</t>
  </si>
  <si>
    <t>в том числе по ГРБС:</t>
  </si>
  <si>
    <t>всего</t>
  </si>
  <si>
    <t>Уровень бюджетной системы / источники финансирования</t>
  </si>
  <si>
    <t>Цель, показатели результативности</t>
  </si>
  <si>
    <t>Источник информации</t>
  </si>
  <si>
    <t>Цели, задачи, мероприятия подпрограммы</t>
  </si>
  <si>
    <t>Расходы по годам реализации программы (тыс. руб.)</t>
  </si>
  <si>
    <t>Ожидаемый непосредственный результат (краткое описание) от реализации подпрограммного мероприятия (в том числе в натуральном выражении)</t>
  </si>
  <si>
    <t>итого на очередной финансовый год и плановый период</t>
  </si>
  <si>
    <t>2018 год</t>
  </si>
  <si>
    <t>1.2.</t>
  </si>
  <si>
    <t>2.1.</t>
  </si>
  <si>
    <t>Подпрограмма 2</t>
  </si>
  <si>
    <t>федеральный бюджет</t>
  </si>
  <si>
    <t>краевой бюджет</t>
  </si>
  <si>
    <t>Итого по подпрограмме</t>
  </si>
  <si>
    <t>1.1.1.</t>
  </si>
  <si>
    <t>2.1.1.</t>
  </si>
  <si>
    <t>всего расходные обязательства по подпрограмме</t>
  </si>
  <si>
    <t>шт.</t>
  </si>
  <si>
    <t>Количество человек вошедших в составы  общественных организаций, участвующих в охране общественного порядка (в качестве народных дружинников)</t>
  </si>
  <si>
    <t>чел.</t>
  </si>
  <si>
    <t>Субсидии общественной организации, участвующей в охране общественного порядка, на материально-техническое обеспечение</t>
  </si>
  <si>
    <t>Материальное стимулирование деятельности народных дружинников</t>
  </si>
  <si>
    <t>и значения показателей результативности подпрограммы 2 
«Профилактика терроризма, минимизация и ликвидация последствий его проявления»</t>
  </si>
  <si>
    <t>Приобретение изготовленных плакатов, памяток и другой печатной продукции для учреждений, организаций по профилактике терроризма</t>
  </si>
  <si>
    <t>Подпрограмма 1 "Профилактика правонарушений, укрепление общественного порядка и общественной безопасности"</t>
  </si>
  <si>
    <t>Профилактика правонарушений, укрепление общественного порядка и общественной безопасности</t>
  </si>
  <si>
    <t>распоряжение</t>
  </si>
  <si>
    <t>1320083790</t>
  </si>
  <si>
    <t>Количество установленных видеокамер в населенных пунктах</t>
  </si>
  <si>
    <t>1.3.</t>
  </si>
  <si>
    <t>Приобретение и установка систем видеонаблюдения</t>
  </si>
  <si>
    <t>0314</t>
  </si>
  <si>
    <t>%</t>
  </si>
  <si>
    <t>30</t>
  </si>
  <si>
    <t>40</t>
  </si>
  <si>
    <t>Приложение 1</t>
  </si>
  <si>
    <t>Приложение 2
к подпрограмме 1 «Профилактика правонарушений, укрепление общественного порядка и общественной безопасности»</t>
  </si>
  <si>
    <t>Приложение 1
к паспорту подпрограммы 2 «Профилактика терроризма, минимизация и ликвидация последствий его проявления»</t>
  </si>
  <si>
    <t>Приложение 2
к подпрограмме 2 «Профилактика терроризма, минимизация и ликвидация последствий его проявления»</t>
  </si>
  <si>
    <t>Приложение 3</t>
  </si>
  <si>
    <t>Приложение 4</t>
  </si>
  <si>
    <t>Приложение 5</t>
  </si>
  <si>
    <t>35</t>
  </si>
  <si>
    <t>2026 год</t>
  </si>
  <si>
    <t>2027 год</t>
  </si>
  <si>
    <t>Уровень оснащения объектов культуры и образования в целях повышения уровня антитеррористической защищенности</t>
  </si>
  <si>
    <t>2.2.</t>
  </si>
  <si>
    <t>к муниципальной программе Туруханского муниципального округа "Профилактика правонарушений и антитеррористическая защищенность на территории Туруханского муниципального округа"</t>
  </si>
  <si>
    <t>к паспорту муниципальной  программы Туруханского муниципального округа "Профилактика правонарушений и антитеррористическая защищенность на территории Туруханского муниципального округа"</t>
  </si>
  <si>
    <t>целевых показателей муниципальной программы Туруханского муниципального округа</t>
  </si>
  <si>
    <t xml:space="preserve">Цели, целевые показатели муниципальной программы </t>
  </si>
  <si>
    <t>Годы реализации муниципальной программы Туруханского муниципального округа Красноярского края</t>
  </si>
  <si>
    <t>годы до конца реализации муниципальной программы Туруханского округа</t>
  </si>
  <si>
    <t>Год, предшествующий реализации программы Туруханского округа</t>
  </si>
  <si>
    <t>2028 год</t>
  </si>
  <si>
    <t>2028-2030</t>
  </si>
  <si>
    <t>Муниципальная программа: "Профилактика правонарушений и антитеррористическая защищенность на территории Туруханского муниципального округа"</t>
  </si>
  <si>
    <t>5</t>
  </si>
  <si>
    <t>10</t>
  </si>
  <si>
    <t>Обеспеченность организаций, учреждений плакатами, памятками и другой печатной продукций по профилактике терроризма на территории Туруханского округа</t>
  </si>
  <si>
    <t>"Профилактика правонарушений и антитеррористическая защищенность на территории Туруханского муниципального округа"</t>
  </si>
  <si>
    <t>Задача муниципальной программы Туруханского округа: Создать условия по снижению уровня правонарушений, совершаемых на территории Туруханского муниципального округа</t>
  </si>
  <si>
    <t>Подготовка нормативно-правовых актов, определяющих порядок для финансирования мероприятий направленных на укрепление общественного порядка и общественной безопасности на территории Туруханского муниципального округа</t>
  </si>
  <si>
    <t>администрация Туруханского муниципального округа</t>
  </si>
  <si>
    <t>до декабря 2026 года</t>
  </si>
  <si>
    <t>Подпрограмма 2 "Профилактика терроризма, минимизация и ликвидация последствий его проявления"</t>
  </si>
  <si>
    <t>Подготовка нормативно-правовых актов, определяющих порядок для финансирования мероприятий направленных профилактику терроризма, минимизацию и ликвидацию последствий его проявления на территории Туруханского муниципального округа</t>
  </si>
  <si>
    <t>к муниципальной программе Туруханского муниципального округа "Профилактика правонарушений и антитеррористическая защищенности"</t>
  </si>
  <si>
    <t>Статус (муниципальная программа, подпрограмма)</t>
  </si>
  <si>
    <t>Наименование муниципальной программы,  подпрограммы</t>
  </si>
  <si>
    <t xml:space="preserve">Муниципальная программа </t>
  </si>
  <si>
    <t>Профилактика правонарушений и антитеррористической защищенности на территории Туруханского муниципального округа</t>
  </si>
  <si>
    <t>всего расходные обязательства по муниципальной программе</t>
  </si>
  <si>
    <t>администрация Туруханского округа</t>
  </si>
  <si>
    <t>Туруханский территориальный отдел администрации Туруханского округа</t>
  </si>
  <si>
    <t>Борский территориальный отдел администрации Туруханского округа</t>
  </si>
  <si>
    <t>Вороговский территориальный отдел администрации Туруханского округа</t>
  </si>
  <si>
    <t>Зотинский территориальный отдел администрации Туруханского округа</t>
  </si>
  <si>
    <t>Светлогорский территориальный отдел администрации Туруханского округа</t>
  </si>
  <si>
    <t>Игарское территориальное управление администрации Туруханского округа</t>
  </si>
  <si>
    <t>Итого на период</t>
  </si>
  <si>
    <t>бюджет округа</t>
  </si>
  <si>
    <t>Наименование подпрограммы: "Профилактика правонарушений, укрепление общественного порядка и общественной безопасности"</t>
  </si>
  <si>
    <t>Цель: Повышение эффективности профилактики правонарушений, укрепление общественного порядка и общественной безопасности на территории Туруханского муниципального округа</t>
  </si>
  <si>
    <t>Задача: Создание условий по снижению уровня правонарушений, совершаемых на территории Туруханского муниципального округа</t>
  </si>
  <si>
    <t>Количество установленных видеокамер в населенных пунктах Туруханского муниципального округа</t>
  </si>
  <si>
    <t>Наименование подпрограммы: «Профилактика правонарушений, укрепление общественного порядка и общественной безопасности»</t>
  </si>
  <si>
    <t>Задача: Создать условий по снижению уровня правонарушений, совершаемых на территории Туруханского муниципального округа</t>
  </si>
  <si>
    <t>Недопущение роста совершаемых преступлений на территории населенных пунктов Туруханского муниципального округа</t>
  </si>
  <si>
    <t>Наименование подпрограммы: «Профилактика терроризма, минимизация и ликвидация последствий его проявления»</t>
  </si>
  <si>
    <t>Цель: Профилактика терроризма и экстремизма, защита жизни граждан, а также повышение антитеррористической защищенности граждан на территории Туруханского муниципального округа</t>
  </si>
  <si>
    <t>Задача: Информирование жителей Туруханского муниципального округа по вопросам противодействия терроризму</t>
  </si>
  <si>
    <t>Обеспеченность организаций, учреждений  плакатами, памятками и другой печатной продукций по профилактике терроризма на территории Туруханского муниципального округа</t>
  </si>
  <si>
    <t xml:space="preserve">мероприятий подпрограммы 2 </t>
  </si>
  <si>
    <t>Цель: Профилактика терроризма и экстремизма, защита жизни граждан, проживающих на территории Туруханского муниципального округа, а также повышение антитеррористической защищенности граждан на территории Туруханского округа</t>
  </si>
  <si>
    <t>Администрация Туруханского муниципального округа</t>
  </si>
  <si>
    <t>Увеличение количества организаций, учреждений обеспеченных плакатами, памятками и другой печатной продукций по профилактике терроризма на территории Туруханского муниципального округа</t>
  </si>
  <si>
    <t>Оснащение объектов культуры и образования Туруханского муниципального округа в целях повышения уровня антитеррористической защищенности</t>
  </si>
  <si>
    <t xml:space="preserve">    Управление образования администрации Туруханского округа</t>
  </si>
  <si>
    <t xml:space="preserve">Управление культуры и молодежной политики администрации Туруханского округа  </t>
  </si>
  <si>
    <t>Увеличение антитеррористической защищенности объектов культуры и образования Туруханского муниципального округа</t>
  </si>
  <si>
    <t>Наименование муниципальной программы Туруханского муниципального округа, подпрограммы</t>
  </si>
  <si>
    <t>Управление образования администрации Туруханского округа</t>
  </si>
  <si>
    <t>Управление культуры и молодежной политики администрации Туруханского округа</t>
  </si>
  <si>
    <t>Цель муниципальной программы Туруханского муниципального округа: Повышение профилактики правонарушений и преступлений общественного порядка и обеспечение общественной безопасности</t>
  </si>
  <si>
    <t>Цель муниципальной программы Туруханского муниципального округа: Профилактика терроризма и экстремизма, защита жизни граждан, а также повышение антитеррористической защищенности граждан на территории Туруханского муниципального округа</t>
  </si>
  <si>
    <t>Задача муниципальной программы Туруханского муниципального округа: Информировать жителей Туруханского муниципального округа по вопросам противодействия терроризму</t>
  </si>
  <si>
    <t xml:space="preserve">1.4. </t>
  </si>
  <si>
    <t>мероприятий подпрограммы 1«Профилактика правонарушений, укрепление общественного порядка и общественной безопасности»</t>
  </si>
  <si>
    <t>Количество общественных организаций, участвующей в охране общественного порядка, на материально-техническое обеспечение</t>
  </si>
  <si>
    <t>ед.</t>
  </si>
  <si>
    <t>до 3</t>
  </si>
  <si>
    <t>до 5</t>
  </si>
  <si>
    <t>свыше 5</t>
  </si>
  <si>
    <t>1.4.</t>
  </si>
  <si>
    <t>5%</t>
  </si>
  <si>
    <t>итого плановый период</t>
  </si>
  <si>
    <t>Подпрограмма 1«Профилактика правонарушений, укрепление общественного порядка и общественной безопасности»</t>
  </si>
  <si>
    <t xml:space="preserve"> 1.</t>
  </si>
  <si>
    <t xml:space="preserve"> 2. </t>
  </si>
  <si>
    <t>1.</t>
  </si>
  <si>
    <t>с указанием планируемых к достижению значений в результате реализации муниципальной программы Туруханского муниципального округа</t>
  </si>
  <si>
    <t>ресурсном обеспечении муниципальной программы Туруханского муниципального округа за счет средств районного бюджета, в том числе средств, поступивших из бюджетов других уровней бюджетной системы и бюджетов государственных внебюджетных фондов</t>
  </si>
  <si>
    <t>об источниках финансирования подпрограмм, отдельных мероприятий муниципальной программы Туруханского муниципального округа (средства бюджета округа, в том числе средства, поступившие из бюджетов других уровней бюджетной системы, бюджетов государственных внебюджетных фондов)</t>
  </si>
  <si>
    <t>Годы реализации</t>
  </si>
  <si>
    <t>Приложение 6</t>
  </si>
  <si>
    <t>Приложение 7</t>
  </si>
  <si>
    <t>Оказание помощи органам  военной полиции, военным комиссариатам при проведениии мероприятий совместно с МВД, связанных с отправкой и препровождением лиц с территории Туруханского муниципального округа в  г. Красноярск.</t>
  </si>
  <si>
    <t>Статус (муниципальная программа Туруханского муниципального округа, подпрограмма)</t>
  </si>
  <si>
    <t>Оказание помощи органам  военной полиции, военным комиссариатам при проведениии мероприятий совместно с МВД, связанных с отправкой и препровождением лиц с территории Туруханского муниципального округа в  г. Красноярск</t>
  </si>
  <si>
    <t>к паспорту подпрограммы 1 «Профилактика правонарушений, укрепление общественного порядка и общественной безопасности»</t>
  </si>
  <si>
    <t xml:space="preserve"> показателей результативности подпрограммы 1 «Профилактика правонарушений, укрепление общественного порядка и общественной безопасности»</t>
  </si>
  <si>
    <t>к постановлению администрации Туруханского муниципального округа от 11.06.2026 № 588-п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</si>
</sst>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_-* #,##0.000_р_._-;\-* #,##0.000_р_._-;_-* &quot;-&quot;??_р_._-;_-@_-"/>
    <numFmt numFmtId="166" formatCode="_(* #,##0.00_);_(* \(#,##0.00\);_(* &quot;-&quot;??_);_(@_)"/>
    <numFmt numFmtId="167" formatCode="_-* #,##0.000_р_._-;\-* #,##0.000_р_._-;_-* &quot;-&quot;???_р_._-;_-@_-"/>
    <numFmt numFmtId="168" formatCode="#,##0.000"/>
    <numFmt numFmtId="169" formatCode="#,##0.000_ ;\-#,##0.000\ "/>
    <numFmt numFmtId="170" formatCode="#,##0.00_ ;\-#,##0.00\ "/>
  </numFmts>
  <fonts count="26" x14ac:knownFonts="1">
    <font>
      <sz val="12"/>
      <color theme="1"/>
      <name val="Times New Roman"/>
      <family val="2"/>
      <charset val="204"/>
    </font>
    <font>
      <u/>
      <sz val="12"/>
      <color theme="10"/>
      <name val="Times New Roman"/>
      <family val="2"/>
      <charset val="204"/>
    </font>
    <font>
      <sz val="12"/>
      <name val="Times New Roman"/>
      <family val="2"/>
      <charset val="204"/>
    </font>
    <font>
      <sz val="14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2"/>
      <charset val="204"/>
    </font>
    <font>
      <i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6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8"/>
      <name val="Times New Roman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2"/>
      <charset val="204"/>
    </font>
    <font>
      <b/>
      <sz val="16"/>
      <name val="Times New Roman"/>
      <family val="1"/>
      <charset val="204"/>
    </font>
    <font>
      <i/>
      <sz val="10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2"/>
      <charset val="204"/>
    </font>
    <font>
      <b/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rgb="FFFF0000"/>
      <name val="Times New Roman"/>
      <family val="2"/>
      <charset val="204"/>
    </font>
    <font>
      <i/>
      <sz val="12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</cellStyleXfs>
  <cellXfs count="31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164" fontId="4" fillId="0" borderId="1" xfId="2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4" fontId="2" fillId="0" borderId="1" xfId="2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165" fontId="2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164" fontId="4" fillId="2" borderId="1" xfId="2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165" fontId="4" fillId="2" borderId="1" xfId="2" applyNumberFormat="1" applyFont="1" applyFill="1" applyBorder="1" applyAlignment="1">
      <alignment vertical="center" wrapText="1"/>
    </xf>
    <xf numFmtId="165" fontId="4" fillId="0" borderId="1" xfId="2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2" borderId="1" xfId="2" applyNumberFormat="1" applyFont="1" applyFill="1" applyBorder="1" applyAlignment="1">
      <alignment vertical="center" wrapText="1"/>
    </xf>
    <xf numFmtId="165" fontId="2" fillId="2" borderId="1" xfId="2" applyNumberFormat="1" applyFont="1" applyFill="1" applyBorder="1" applyAlignment="1">
      <alignment wrapText="1"/>
    </xf>
    <xf numFmtId="165" fontId="2" fillId="0" borderId="1" xfId="2" applyNumberFormat="1" applyFont="1" applyFill="1" applyBorder="1" applyAlignment="1">
      <alignment vertical="center" wrapText="1"/>
    </xf>
    <xf numFmtId="165" fontId="2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67" fontId="4" fillId="0" borderId="1" xfId="2" applyNumberFormat="1" applyFont="1" applyBorder="1" applyAlignment="1">
      <alignment vertical="center" wrapText="1"/>
    </xf>
    <xf numFmtId="167" fontId="6" fillId="0" borderId="1" xfId="2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9" fontId="4" fillId="0" borderId="1" xfId="2" applyNumberFormat="1" applyFont="1" applyBorder="1" applyAlignment="1">
      <alignment vertical="center" wrapText="1"/>
    </xf>
    <xf numFmtId="0" fontId="4" fillId="0" borderId="1" xfId="5" applyFont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5" fontId="15" fillId="0" borderId="1" xfId="2" applyNumberFormat="1" applyFont="1" applyBorder="1" applyAlignment="1">
      <alignment vertical="center" wrapText="1"/>
    </xf>
    <xf numFmtId="170" fontId="15" fillId="0" borderId="1" xfId="2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70" fontId="15" fillId="0" borderId="1" xfId="2" applyNumberFormat="1" applyFont="1" applyBorder="1" applyAlignment="1">
      <alignment horizontal="center" vertical="center"/>
    </xf>
    <xf numFmtId="165" fontId="15" fillId="0" borderId="1" xfId="2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5" applyFont="1" applyBorder="1" applyAlignment="1">
      <alignment horizontal="center" vertical="center" wrapText="1"/>
    </xf>
    <xf numFmtId="49" fontId="3" fillId="0" borderId="12" xfId="2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9" fontId="4" fillId="0" borderId="12" xfId="2" applyNumberFormat="1" applyFont="1" applyBorder="1" applyAlignment="1">
      <alignment vertical="center" wrapText="1"/>
    </xf>
    <xf numFmtId="164" fontId="4" fillId="0" borderId="12" xfId="2" applyFont="1" applyBorder="1" applyAlignment="1">
      <alignment vertical="center" wrapText="1"/>
    </xf>
    <xf numFmtId="0" fontId="2" fillId="0" borderId="0" xfId="0" applyFont="1" applyBorder="1"/>
    <xf numFmtId="165" fontId="4" fillId="0" borderId="12" xfId="2" applyNumberFormat="1" applyFont="1" applyBorder="1" applyAlignment="1">
      <alignment vertical="center" wrapText="1"/>
    </xf>
    <xf numFmtId="167" fontId="4" fillId="0" borderId="12" xfId="2" applyNumberFormat="1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2" borderId="14" xfId="0" applyFont="1" applyFill="1" applyBorder="1" applyAlignment="1">
      <alignment wrapText="1"/>
    </xf>
    <xf numFmtId="164" fontId="4" fillId="0" borderId="14" xfId="2" applyFont="1" applyBorder="1" applyAlignment="1">
      <alignment vertical="center" wrapText="1"/>
    </xf>
    <xf numFmtId="164" fontId="4" fillId="0" borderId="15" xfId="2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5" fontId="6" fillId="0" borderId="6" xfId="2" applyNumberFormat="1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4" fillId="0" borderId="12" xfId="2" applyNumberFormat="1" applyFont="1" applyFill="1" applyBorder="1" applyAlignment="1">
      <alignment vertical="center" wrapText="1"/>
    </xf>
    <xf numFmtId="165" fontId="4" fillId="0" borderId="14" xfId="2" applyNumberFormat="1" applyFont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16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9" fontId="2" fillId="0" borderId="12" xfId="0" applyNumberFormat="1" applyFont="1" applyFill="1" applyBorder="1" applyAlignment="1">
      <alignment horizontal="center" vertical="center" wrapText="1"/>
    </xf>
    <xf numFmtId="16" fontId="6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16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2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/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3" fillId="0" borderId="0" xfId="0" applyFont="1" applyAlignment="1"/>
    <xf numFmtId="0" fontId="2" fillId="0" borderId="1" xfId="0" applyFont="1" applyBorder="1" applyAlignment="1">
      <alignment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vertical="center" wrapText="1"/>
    </xf>
    <xf numFmtId="0" fontId="3" fillId="0" borderId="14" xfId="5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5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65" fontId="19" fillId="0" borderId="5" xfId="2" applyNumberFormat="1" applyFont="1" applyFill="1" applyBorder="1" applyAlignment="1">
      <alignment vertical="center" wrapText="1"/>
    </xf>
    <xf numFmtId="165" fontId="19" fillId="0" borderId="5" xfId="2" applyNumberFormat="1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165" fontId="8" fillId="0" borderId="19" xfId="2" applyNumberFormat="1" applyFont="1" applyBorder="1" applyAlignment="1">
      <alignment horizontal="left" vertical="center" wrapText="1"/>
    </xf>
    <xf numFmtId="165" fontId="8" fillId="0" borderId="20" xfId="2" applyNumberFormat="1" applyFont="1" applyBorder="1" applyAlignment="1">
      <alignment horizontal="left" vertical="center" wrapText="1"/>
    </xf>
    <xf numFmtId="16" fontId="15" fillId="0" borderId="11" xfId="0" applyNumberFormat="1" applyFont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165" fontId="4" fillId="0" borderId="6" xfId="2" applyNumberFormat="1" applyFont="1" applyBorder="1" applyAlignment="1">
      <alignment vertical="center" wrapText="1"/>
    </xf>
    <xf numFmtId="165" fontId="4" fillId="0" borderId="17" xfId="2" applyNumberFormat="1" applyFont="1" applyBorder="1" applyAlignment="1">
      <alignment vertical="center" wrapText="1"/>
    </xf>
    <xf numFmtId="165" fontId="2" fillId="2" borderId="6" xfId="2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65" fontId="6" fillId="2" borderId="9" xfId="2" applyNumberFormat="1" applyFont="1" applyFill="1" applyBorder="1" applyAlignment="1">
      <alignment vertical="center" wrapText="1"/>
    </xf>
    <xf numFmtId="165" fontId="6" fillId="0" borderId="9" xfId="2" applyNumberFormat="1" applyFont="1" applyBorder="1" applyAlignment="1">
      <alignment vertical="center" wrapText="1"/>
    </xf>
    <xf numFmtId="169" fontId="4" fillId="0" borderId="9" xfId="2" applyNumberFormat="1" applyFont="1" applyBorder="1" applyAlignment="1">
      <alignment vertical="center" wrapText="1"/>
    </xf>
    <xf numFmtId="169" fontId="4" fillId="0" borderId="10" xfId="2" applyNumberFormat="1" applyFont="1" applyBorder="1" applyAlignment="1">
      <alignment vertical="center" wrapText="1"/>
    </xf>
    <xf numFmtId="164" fontId="4" fillId="2" borderId="14" xfId="2" applyFont="1" applyFill="1" applyBorder="1" applyAlignment="1">
      <alignment vertical="center" wrapText="1"/>
    </xf>
    <xf numFmtId="0" fontId="14" fillId="0" borderId="0" xfId="0" applyFont="1"/>
    <xf numFmtId="0" fontId="12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3" fillId="0" borderId="6" xfId="0" applyFont="1" applyFill="1" applyBorder="1" applyAlignment="1">
      <alignment horizontal="center" vertical="center" wrapText="1"/>
    </xf>
    <xf numFmtId="165" fontId="3" fillId="0" borderId="6" xfId="2" applyNumberFormat="1" applyFont="1" applyFill="1" applyBorder="1" applyAlignment="1">
      <alignment vertical="center" wrapText="1"/>
    </xf>
    <xf numFmtId="165" fontId="3" fillId="0" borderId="17" xfId="2" applyNumberFormat="1" applyFont="1" applyFill="1" applyBorder="1" applyAlignment="1">
      <alignment vertical="center" wrapText="1"/>
    </xf>
    <xf numFmtId="165" fontId="3" fillId="0" borderId="1" xfId="2" applyNumberFormat="1" applyFont="1" applyFill="1" applyBorder="1" applyAlignment="1">
      <alignment vertical="center" wrapText="1"/>
    </xf>
    <xf numFmtId="165" fontId="3" fillId="0" borderId="12" xfId="2" applyNumberFormat="1" applyFont="1" applyFill="1" applyBorder="1" applyAlignment="1">
      <alignment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165" fontId="3" fillId="0" borderId="14" xfId="2" applyNumberFormat="1" applyFont="1" applyFill="1" applyBorder="1" applyAlignment="1">
      <alignment vertical="center" wrapText="1"/>
    </xf>
    <xf numFmtId="165" fontId="3" fillId="0" borderId="15" xfId="2" applyNumberFormat="1" applyFont="1" applyFill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165" fontId="3" fillId="0" borderId="6" xfId="2" applyNumberFormat="1" applyFont="1" applyBorder="1" applyAlignment="1">
      <alignment vertical="center" wrapText="1"/>
    </xf>
    <xf numFmtId="165" fontId="3" fillId="0" borderId="17" xfId="2" applyNumberFormat="1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165" fontId="3" fillId="0" borderId="1" xfId="2" applyNumberFormat="1" applyFont="1" applyBorder="1" applyAlignment="1">
      <alignment vertical="center" wrapText="1"/>
    </xf>
    <xf numFmtId="165" fontId="3" fillId="0" borderId="12" xfId="2" applyNumberFormat="1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8" fontId="3" fillId="0" borderId="1" xfId="3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wrapText="1"/>
    </xf>
    <xf numFmtId="165" fontId="3" fillId="0" borderId="14" xfId="2" applyNumberFormat="1" applyFont="1" applyBorder="1" applyAlignment="1">
      <alignment vertical="center" wrapText="1"/>
    </xf>
    <xf numFmtId="165" fontId="3" fillId="0" borderId="15" xfId="2" applyNumberFormat="1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/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6" fillId="0" borderId="11" xfId="5" applyFont="1" applyBorder="1" applyAlignment="1">
      <alignment horizontal="left" vertical="center" wrapText="1"/>
    </xf>
    <xf numFmtId="0" fontId="16" fillId="0" borderId="1" xfId="5" applyFont="1" applyBorder="1" applyAlignment="1">
      <alignment horizontal="left" vertical="center" wrapText="1"/>
    </xf>
    <xf numFmtId="0" fontId="16" fillId="0" borderId="12" xfId="5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21" fillId="0" borderId="0" xfId="0" applyFont="1" applyAlignment="1"/>
    <xf numFmtId="0" fontId="14" fillId="0" borderId="0" xfId="0" applyFont="1" applyAlignment="1">
      <alignment horizontal="left" vertical="top"/>
    </xf>
    <xf numFmtId="0" fontId="8" fillId="0" borderId="2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6" fillId="0" borderId="2" xfId="5" applyFont="1" applyBorder="1" applyAlignment="1">
      <alignment horizontal="left" vertical="center" wrapText="1"/>
    </xf>
    <xf numFmtId="0" fontId="6" fillId="0" borderId="3" xfId="5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</cellXfs>
  <cellStyles count="6">
    <cellStyle name="Гиперссылка" xfId="1" builtinId="8"/>
    <cellStyle name="Обычный" xfId="0" builtinId="0"/>
    <cellStyle name="Обычный 2" xfId="4"/>
    <cellStyle name="Обычный 3" xfId="5"/>
    <cellStyle name="Финансовый" xfId="2" builtinId="3"/>
    <cellStyle name="Финансовый 3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24"/>
  <sheetViews>
    <sheetView showRuler="0" view="pageLayout" zoomScaleNormal="100" zoomScaleSheetLayoutView="85" workbookViewId="0">
      <selection activeCell="E2" sqref="E2:J2"/>
    </sheetView>
  </sheetViews>
  <sheetFormatPr defaultRowHeight="15.75" x14ac:dyDescent="0.25"/>
  <cols>
    <col min="1" max="1" width="3.125" style="1" customWidth="1"/>
    <col min="2" max="2" width="6.375" style="3" customWidth="1"/>
    <col min="3" max="3" width="89.25" style="1" customWidth="1"/>
    <col min="4" max="4" width="10.25" style="1" customWidth="1"/>
    <col min="5" max="5" width="13.5" style="1" customWidth="1"/>
    <col min="6" max="6" width="9.5" style="1" customWidth="1"/>
    <col min="7" max="8" width="10.25" style="1" customWidth="1"/>
    <col min="9" max="9" width="10.125" style="1" customWidth="1"/>
    <col min="10" max="10" width="11.875" style="1" customWidth="1"/>
    <col min="11" max="16384" width="9" style="1"/>
  </cols>
  <sheetData>
    <row r="1" spans="2:10" ht="20.25" x14ac:dyDescent="0.25">
      <c r="B1" s="83"/>
      <c r="E1" s="135" t="s">
        <v>65</v>
      </c>
      <c r="F1" s="135"/>
      <c r="G1" s="135"/>
      <c r="H1" s="135"/>
      <c r="I1" s="135"/>
    </row>
    <row r="2" spans="2:10" ht="45" customHeight="1" x14ac:dyDescent="0.25">
      <c r="B2" s="83"/>
      <c r="E2" s="207" t="s">
        <v>158</v>
      </c>
      <c r="F2" s="208"/>
      <c r="G2" s="208"/>
      <c r="H2" s="208"/>
      <c r="I2" s="208"/>
      <c r="J2" s="208"/>
    </row>
    <row r="3" spans="2:10" ht="30" customHeight="1" x14ac:dyDescent="0.25">
      <c r="B3" s="83"/>
    </row>
    <row r="4" spans="2:10" ht="22.5" customHeight="1" x14ac:dyDescent="0.3">
      <c r="B4" s="83"/>
      <c r="E4" s="218" t="s">
        <v>61</v>
      </c>
      <c r="F4" s="218"/>
      <c r="G4" s="218"/>
      <c r="H4" s="218"/>
      <c r="I4" s="218"/>
      <c r="J4" s="175"/>
    </row>
    <row r="5" spans="2:10" ht="90" customHeight="1" x14ac:dyDescent="0.3">
      <c r="E5" s="207" t="s">
        <v>74</v>
      </c>
      <c r="F5" s="207"/>
      <c r="G5" s="207"/>
      <c r="H5" s="207"/>
      <c r="I5" s="207"/>
      <c r="J5" s="219"/>
    </row>
    <row r="6" spans="2:10" ht="15.75" customHeight="1" x14ac:dyDescent="0.25">
      <c r="E6" s="209"/>
      <c r="F6" s="209"/>
      <c r="G6" s="209"/>
      <c r="H6" s="209"/>
      <c r="I6" s="209"/>
    </row>
    <row r="8" spans="2:10" ht="20.25" x14ac:dyDescent="0.25">
      <c r="B8" s="220" t="s">
        <v>1</v>
      </c>
      <c r="C8" s="220"/>
      <c r="D8" s="220"/>
      <c r="E8" s="220"/>
      <c r="F8" s="220"/>
      <c r="G8" s="220"/>
      <c r="H8" s="220"/>
      <c r="I8" s="220"/>
      <c r="J8" s="220"/>
    </row>
    <row r="9" spans="2:10" ht="20.25" x14ac:dyDescent="0.25">
      <c r="B9" s="220" t="s">
        <v>75</v>
      </c>
      <c r="C9" s="220"/>
      <c r="D9" s="220"/>
      <c r="E9" s="220"/>
      <c r="F9" s="220"/>
      <c r="G9" s="220"/>
      <c r="H9" s="220"/>
      <c r="I9" s="220"/>
      <c r="J9" s="220"/>
    </row>
    <row r="10" spans="2:10" ht="31.5" customHeight="1" x14ac:dyDescent="0.25">
      <c r="B10" s="220" t="s">
        <v>147</v>
      </c>
      <c r="C10" s="220"/>
      <c r="D10" s="220"/>
      <c r="E10" s="220"/>
      <c r="F10" s="220"/>
      <c r="G10" s="220"/>
      <c r="H10" s="220"/>
      <c r="I10" s="220"/>
      <c r="J10" s="220"/>
    </row>
    <row r="11" spans="2:10" ht="19.5" thickBot="1" x14ac:dyDescent="0.3">
      <c r="B11" s="221"/>
      <c r="C11" s="221"/>
      <c r="D11" s="221"/>
      <c r="E11" s="221"/>
      <c r="F11" s="221"/>
      <c r="G11" s="221"/>
      <c r="H11" s="221"/>
      <c r="I11" s="221"/>
      <c r="J11" s="221"/>
    </row>
    <row r="12" spans="2:10" ht="33" customHeight="1" x14ac:dyDescent="0.25">
      <c r="B12" s="210" t="s">
        <v>12</v>
      </c>
      <c r="C12" s="213" t="s">
        <v>76</v>
      </c>
      <c r="D12" s="213" t="s">
        <v>2</v>
      </c>
      <c r="E12" s="228" t="s">
        <v>79</v>
      </c>
      <c r="F12" s="213" t="s">
        <v>77</v>
      </c>
      <c r="G12" s="213"/>
      <c r="H12" s="213"/>
      <c r="I12" s="213"/>
      <c r="J12" s="227"/>
    </row>
    <row r="13" spans="2:10" ht="98.25" customHeight="1" x14ac:dyDescent="0.25">
      <c r="B13" s="211"/>
      <c r="C13" s="214"/>
      <c r="D13" s="214"/>
      <c r="E13" s="229"/>
      <c r="F13" s="216" t="s">
        <v>69</v>
      </c>
      <c r="G13" s="216" t="s">
        <v>70</v>
      </c>
      <c r="H13" s="216" t="s">
        <v>80</v>
      </c>
      <c r="I13" s="214" t="s">
        <v>78</v>
      </c>
      <c r="J13" s="232"/>
    </row>
    <row r="14" spans="2:10" ht="31.5" customHeight="1" thickBot="1" x14ac:dyDescent="0.3">
      <c r="B14" s="212"/>
      <c r="C14" s="215"/>
      <c r="D14" s="215"/>
      <c r="E14" s="217"/>
      <c r="F14" s="217"/>
      <c r="G14" s="217"/>
      <c r="H14" s="217"/>
      <c r="I14" s="105" t="s">
        <v>81</v>
      </c>
      <c r="J14" s="125">
        <v>2030</v>
      </c>
    </row>
    <row r="15" spans="2:10" ht="16.5" thickBot="1" x14ac:dyDescent="0.3">
      <c r="B15" s="127">
        <v>1</v>
      </c>
      <c r="C15" s="128">
        <v>2</v>
      </c>
      <c r="D15" s="128">
        <v>3</v>
      </c>
      <c r="E15" s="128">
        <v>4</v>
      </c>
      <c r="F15" s="128">
        <v>5</v>
      </c>
      <c r="G15" s="128">
        <v>6</v>
      </c>
      <c r="H15" s="128">
        <v>7</v>
      </c>
      <c r="I15" s="128">
        <v>9</v>
      </c>
      <c r="J15" s="129">
        <v>10</v>
      </c>
    </row>
    <row r="16" spans="2:10" s="29" customFormat="1" x14ac:dyDescent="0.25">
      <c r="B16" s="126" t="s">
        <v>146</v>
      </c>
      <c r="C16" s="230" t="s">
        <v>82</v>
      </c>
      <c r="D16" s="230"/>
      <c r="E16" s="230"/>
      <c r="F16" s="230"/>
      <c r="G16" s="230"/>
      <c r="H16" s="230"/>
      <c r="I16" s="230"/>
      <c r="J16" s="231"/>
    </row>
    <row r="17" spans="2:10" s="29" customFormat="1" x14ac:dyDescent="0.25">
      <c r="B17" s="114" t="s">
        <v>144</v>
      </c>
      <c r="C17" s="222" t="s">
        <v>143</v>
      </c>
      <c r="D17" s="223"/>
      <c r="E17" s="223"/>
      <c r="F17" s="223"/>
      <c r="G17" s="223"/>
      <c r="H17" s="223"/>
      <c r="I17" s="223"/>
      <c r="J17" s="224"/>
    </row>
    <row r="18" spans="2:10" s="29" customFormat="1" ht="31.5" x14ac:dyDescent="0.25">
      <c r="B18" s="115" t="s">
        <v>3</v>
      </c>
      <c r="C18" s="81" t="s">
        <v>135</v>
      </c>
      <c r="D18" s="72" t="s">
        <v>136</v>
      </c>
      <c r="E18" s="80">
        <v>0</v>
      </c>
      <c r="F18" s="80">
        <v>3</v>
      </c>
      <c r="G18" s="80">
        <v>5</v>
      </c>
      <c r="H18" s="80">
        <v>6</v>
      </c>
      <c r="I18" s="80">
        <v>7</v>
      </c>
      <c r="J18" s="116">
        <v>21</v>
      </c>
    </row>
    <row r="19" spans="2:10" s="29" customFormat="1" ht="31.5" x14ac:dyDescent="0.25">
      <c r="B19" s="115" t="s">
        <v>34</v>
      </c>
      <c r="C19" s="81" t="s">
        <v>44</v>
      </c>
      <c r="D19" s="80" t="s">
        <v>45</v>
      </c>
      <c r="E19" s="80">
        <v>0</v>
      </c>
      <c r="F19" s="56" t="s">
        <v>83</v>
      </c>
      <c r="G19" s="80">
        <v>5</v>
      </c>
      <c r="H19" s="80">
        <v>5</v>
      </c>
      <c r="I19" s="80">
        <v>10</v>
      </c>
      <c r="J19" s="116">
        <v>30</v>
      </c>
    </row>
    <row r="20" spans="2:10" s="29" customFormat="1" x14ac:dyDescent="0.25">
      <c r="B20" s="115" t="s">
        <v>55</v>
      </c>
      <c r="C20" s="81" t="s">
        <v>54</v>
      </c>
      <c r="D20" s="80" t="s">
        <v>43</v>
      </c>
      <c r="E20" s="80">
        <v>0</v>
      </c>
      <c r="F20" s="56" t="s">
        <v>84</v>
      </c>
      <c r="G20" s="80">
        <v>10</v>
      </c>
      <c r="H20" s="80">
        <v>10</v>
      </c>
      <c r="I20" s="80">
        <v>20</v>
      </c>
      <c r="J20" s="116">
        <v>60</v>
      </c>
    </row>
    <row r="21" spans="2:10" s="29" customFormat="1" ht="47.25" x14ac:dyDescent="0.25">
      <c r="B21" s="115" t="s">
        <v>140</v>
      </c>
      <c r="C21" s="81" t="s">
        <v>155</v>
      </c>
      <c r="D21" s="80" t="s">
        <v>58</v>
      </c>
      <c r="E21" s="80">
        <v>0</v>
      </c>
      <c r="F21" s="56" t="s">
        <v>141</v>
      </c>
      <c r="G21" s="73">
        <v>0.1</v>
      </c>
      <c r="H21" s="73">
        <v>0.15</v>
      </c>
      <c r="I21" s="73">
        <v>0.2</v>
      </c>
      <c r="J21" s="117">
        <v>0.25</v>
      </c>
    </row>
    <row r="22" spans="2:10" s="29" customFormat="1" x14ac:dyDescent="0.25">
      <c r="B22" s="118" t="s">
        <v>145</v>
      </c>
      <c r="C22" s="222" t="s">
        <v>91</v>
      </c>
      <c r="D22" s="225"/>
      <c r="E22" s="225"/>
      <c r="F22" s="225"/>
      <c r="G22" s="225"/>
      <c r="H22" s="225"/>
      <c r="I22" s="225"/>
      <c r="J22" s="226"/>
    </row>
    <row r="23" spans="2:10" s="29" customFormat="1" ht="31.5" x14ac:dyDescent="0.25">
      <c r="B23" s="115" t="s">
        <v>35</v>
      </c>
      <c r="C23" s="81" t="s">
        <v>85</v>
      </c>
      <c r="D23" s="80" t="s">
        <v>58</v>
      </c>
      <c r="E23" s="80">
        <v>0</v>
      </c>
      <c r="F23" s="56" t="s">
        <v>59</v>
      </c>
      <c r="G23" s="56" t="s">
        <v>68</v>
      </c>
      <c r="H23" s="56" t="s">
        <v>60</v>
      </c>
      <c r="I23" s="65">
        <v>55</v>
      </c>
      <c r="J23" s="119">
        <v>55</v>
      </c>
    </row>
    <row r="24" spans="2:10" ht="32.25" thickBot="1" x14ac:dyDescent="0.3">
      <c r="B24" s="120" t="s">
        <v>72</v>
      </c>
      <c r="C24" s="121" t="s">
        <v>71</v>
      </c>
      <c r="D24" s="122" t="s">
        <v>58</v>
      </c>
      <c r="E24" s="122">
        <v>0</v>
      </c>
      <c r="F24" s="123" t="s">
        <v>60</v>
      </c>
      <c r="G24" s="122">
        <v>45</v>
      </c>
      <c r="H24" s="122">
        <v>50</v>
      </c>
      <c r="I24" s="122">
        <v>60</v>
      </c>
      <c r="J24" s="124">
        <v>65</v>
      </c>
    </row>
  </sheetData>
  <mergeCells count="20">
    <mergeCell ref="C17:J17"/>
    <mergeCell ref="C22:J22"/>
    <mergeCell ref="F12:J12"/>
    <mergeCell ref="E12:E14"/>
    <mergeCell ref="C16:J16"/>
    <mergeCell ref="I13:J13"/>
    <mergeCell ref="H13:H14"/>
    <mergeCell ref="E2:J2"/>
    <mergeCell ref="E6:I6"/>
    <mergeCell ref="B12:B14"/>
    <mergeCell ref="C12:C14"/>
    <mergeCell ref="D12:D14"/>
    <mergeCell ref="F13:F14"/>
    <mergeCell ref="G13:G14"/>
    <mergeCell ref="E4:I4"/>
    <mergeCell ref="E5:J5"/>
    <mergeCell ref="B9:J9"/>
    <mergeCell ref="B8:J8"/>
    <mergeCell ref="B11:J11"/>
    <mergeCell ref="B10:J10"/>
  </mergeCells>
  <pageMargins left="0.78740157480314965" right="0.39370078740157483" top="1.3779527559055118" bottom="0" header="0.31496062992125984" footer="0.31496062992125984"/>
  <pageSetup paperSize="9" scale="70" orientation="landscape" r:id="rId1"/>
  <headerFooter differentFirst="1">
    <firstHeader>&amp;C10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21"/>
  <sheetViews>
    <sheetView view="pageLayout" zoomScaleNormal="70" zoomScaleSheetLayoutView="100" workbookViewId="0">
      <selection activeCell="C2" sqref="C2:G2"/>
    </sheetView>
  </sheetViews>
  <sheetFormatPr defaultRowHeight="15.75" x14ac:dyDescent="0.25"/>
  <cols>
    <col min="1" max="1" width="4.75" style="3" customWidth="1"/>
    <col min="2" max="2" width="108" style="1" customWidth="1"/>
    <col min="3" max="3" width="15.25" style="3" customWidth="1"/>
    <col min="4" max="4" width="18.125" style="1" customWidth="1"/>
    <col min="5" max="5" width="9.5" style="1" customWidth="1"/>
    <col min="6" max="6" width="10.375" style="1" customWidth="1"/>
    <col min="7" max="7" width="11.375" style="1" customWidth="1"/>
    <col min="8" max="8" width="2.25" style="1" customWidth="1"/>
    <col min="9" max="16384" width="9" style="1"/>
  </cols>
  <sheetData>
    <row r="1" spans="1:9" ht="26.25" customHeight="1" x14ac:dyDescent="0.25">
      <c r="A1" s="83"/>
      <c r="C1" s="218" t="s">
        <v>66</v>
      </c>
      <c r="D1" s="208"/>
      <c r="E1" s="208"/>
      <c r="F1" s="208"/>
      <c r="G1" s="208"/>
      <c r="H1" s="135"/>
    </row>
    <row r="2" spans="1:9" ht="42" customHeight="1" x14ac:dyDescent="0.25">
      <c r="A2" s="83"/>
      <c r="C2" s="207" t="s">
        <v>158</v>
      </c>
      <c r="D2" s="208"/>
      <c r="E2" s="208"/>
      <c r="F2" s="208"/>
      <c r="G2" s="208"/>
      <c r="H2" s="136"/>
      <c r="I2" s="136"/>
    </row>
    <row r="3" spans="1:9" ht="27.75" customHeight="1" x14ac:dyDescent="0.3">
      <c r="A3" s="84"/>
      <c r="C3" s="84"/>
      <c r="D3" s="140"/>
      <c r="E3" s="144"/>
      <c r="F3" s="144"/>
      <c r="G3" s="144"/>
      <c r="H3" s="136"/>
      <c r="I3" s="136"/>
    </row>
    <row r="4" spans="1:9" ht="24.75" customHeight="1" x14ac:dyDescent="0.3">
      <c r="C4" s="233" t="s">
        <v>61</v>
      </c>
      <c r="D4" s="234"/>
      <c r="E4" s="234"/>
      <c r="F4" s="234"/>
      <c r="G4" s="234"/>
    </row>
    <row r="5" spans="1:9" ht="60.75" customHeight="1" x14ac:dyDescent="0.3">
      <c r="A5" s="6"/>
      <c r="C5" s="235" t="s">
        <v>156</v>
      </c>
      <c r="D5" s="236"/>
      <c r="E5" s="236"/>
      <c r="F5" s="236"/>
      <c r="G5" s="236"/>
    </row>
    <row r="6" spans="1:9" ht="18.75" x14ac:dyDescent="0.25">
      <c r="A6" s="6"/>
    </row>
    <row r="7" spans="1:9" ht="20.25" x14ac:dyDescent="0.25">
      <c r="A7" s="220" t="s">
        <v>1</v>
      </c>
      <c r="B7" s="220"/>
      <c r="C7" s="220"/>
      <c r="D7" s="220"/>
      <c r="E7" s="220"/>
      <c r="F7" s="220"/>
      <c r="G7" s="220"/>
    </row>
    <row r="8" spans="1:9" ht="45.75" customHeight="1" x14ac:dyDescent="0.25">
      <c r="A8" s="240" t="s">
        <v>157</v>
      </c>
      <c r="B8" s="220"/>
      <c r="C8" s="220"/>
      <c r="D8" s="220"/>
      <c r="E8" s="220"/>
      <c r="F8" s="220"/>
      <c r="G8" s="220"/>
    </row>
    <row r="9" spans="1:9" ht="19.5" thickBot="1" x14ac:dyDescent="0.3">
      <c r="A9" s="246"/>
      <c r="B9" s="221"/>
      <c r="C9" s="221"/>
      <c r="D9" s="221"/>
      <c r="E9" s="221"/>
      <c r="F9" s="221"/>
      <c r="G9" s="221"/>
    </row>
    <row r="10" spans="1:9" ht="40.5" customHeight="1" x14ac:dyDescent="0.25">
      <c r="A10" s="241" t="s">
        <v>12</v>
      </c>
      <c r="B10" s="243" t="s">
        <v>27</v>
      </c>
      <c r="C10" s="243" t="s">
        <v>2</v>
      </c>
      <c r="D10" s="243" t="s">
        <v>28</v>
      </c>
      <c r="E10" s="243" t="s">
        <v>150</v>
      </c>
      <c r="F10" s="243"/>
      <c r="G10" s="245"/>
    </row>
    <row r="11" spans="1:9" ht="25.5" customHeight="1" thickBot="1" x14ac:dyDescent="0.3">
      <c r="A11" s="242"/>
      <c r="B11" s="244"/>
      <c r="C11" s="244"/>
      <c r="D11" s="244"/>
      <c r="E11" s="130">
        <v>2026</v>
      </c>
      <c r="F11" s="130">
        <v>2027</v>
      </c>
      <c r="G11" s="131">
        <v>2028</v>
      </c>
    </row>
    <row r="12" spans="1:9" ht="16.5" thickBot="1" x14ac:dyDescent="0.3">
      <c r="A12" s="132">
        <v>1</v>
      </c>
      <c r="B12" s="133">
        <v>2</v>
      </c>
      <c r="C12" s="133">
        <v>3</v>
      </c>
      <c r="D12" s="133">
        <v>4</v>
      </c>
      <c r="E12" s="133">
        <v>8</v>
      </c>
      <c r="F12" s="133">
        <v>9</v>
      </c>
      <c r="G12" s="134">
        <v>10</v>
      </c>
    </row>
    <row r="13" spans="1:9" ht="30.75" customHeight="1" x14ac:dyDescent="0.25">
      <c r="A13" s="247" t="s">
        <v>108</v>
      </c>
      <c r="B13" s="248"/>
      <c r="C13" s="248"/>
      <c r="D13" s="248"/>
      <c r="E13" s="248"/>
      <c r="F13" s="248"/>
      <c r="G13" s="249"/>
    </row>
    <row r="14" spans="1:9" ht="44.25" customHeight="1" x14ac:dyDescent="0.25">
      <c r="A14" s="237" t="s">
        <v>109</v>
      </c>
      <c r="B14" s="238"/>
      <c r="C14" s="238"/>
      <c r="D14" s="238"/>
      <c r="E14" s="238"/>
      <c r="F14" s="238"/>
      <c r="G14" s="239"/>
    </row>
    <row r="15" spans="1:9" ht="28.5" customHeight="1" x14ac:dyDescent="0.25">
      <c r="A15" s="237" t="s">
        <v>110</v>
      </c>
      <c r="B15" s="238"/>
      <c r="C15" s="238"/>
      <c r="D15" s="238"/>
      <c r="E15" s="238"/>
      <c r="F15" s="238"/>
      <c r="G15" s="239"/>
    </row>
    <row r="16" spans="1:9" ht="37.5" x14ac:dyDescent="0.25">
      <c r="A16" s="90" t="s">
        <v>3</v>
      </c>
      <c r="B16" s="86" t="s">
        <v>135</v>
      </c>
      <c r="C16" s="87" t="s">
        <v>136</v>
      </c>
      <c r="D16" s="85" t="s">
        <v>107</v>
      </c>
      <c r="E16" s="87" t="s">
        <v>137</v>
      </c>
      <c r="F16" s="87" t="s">
        <v>138</v>
      </c>
      <c r="G16" s="91" t="s">
        <v>139</v>
      </c>
    </row>
    <row r="17" spans="1:7" ht="37.5" x14ac:dyDescent="0.25">
      <c r="A17" s="90" t="s">
        <v>34</v>
      </c>
      <c r="B17" s="88" t="s">
        <v>44</v>
      </c>
      <c r="C17" s="85" t="s">
        <v>45</v>
      </c>
      <c r="D17" s="85" t="s">
        <v>107</v>
      </c>
      <c r="E17" s="89" t="s">
        <v>83</v>
      </c>
      <c r="F17" s="89" t="s">
        <v>83</v>
      </c>
      <c r="G17" s="92" t="s">
        <v>83</v>
      </c>
    </row>
    <row r="18" spans="1:7" ht="18.75" x14ac:dyDescent="0.25">
      <c r="A18" s="90" t="s">
        <v>55</v>
      </c>
      <c r="B18" s="88" t="s">
        <v>111</v>
      </c>
      <c r="C18" s="85" t="s">
        <v>43</v>
      </c>
      <c r="D18" s="85" t="s">
        <v>107</v>
      </c>
      <c r="E18" s="89" t="s">
        <v>84</v>
      </c>
      <c r="F18" s="89" t="s">
        <v>84</v>
      </c>
      <c r="G18" s="92" t="s">
        <v>84</v>
      </c>
    </row>
    <row r="19" spans="1:7" ht="57" thickBot="1" x14ac:dyDescent="0.3">
      <c r="A19" s="146" t="s">
        <v>140</v>
      </c>
      <c r="B19" s="147" t="s">
        <v>153</v>
      </c>
      <c r="C19" s="148" t="s">
        <v>45</v>
      </c>
      <c r="D19" s="149" t="s">
        <v>107</v>
      </c>
      <c r="E19" s="148" t="s">
        <v>137</v>
      </c>
      <c r="F19" s="148" t="s">
        <v>138</v>
      </c>
      <c r="G19" s="150" t="s">
        <v>139</v>
      </c>
    </row>
    <row r="20" spans="1:7" ht="9.75" customHeight="1" x14ac:dyDescent="0.25">
      <c r="A20" s="6"/>
    </row>
    <row r="21" spans="1:7" ht="18.75" x14ac:dyDescent="0.25">
      <c r="A21" s="6"/>
    </row>
  </sheetData>
  <mergeCells count="15">
    <mergeCell ref="C2:G2"/>
    <mergeCell ref="C1:G1"/>
    <mergeCell ref="C4:G4"/>
    <mergeCell ref="C5:G5"/>
    <mergeCell ref="A15:G15"/>
    <mergeCell ref="A14:G14"/>
    <mergeCell ref="A7:G7"/>
    <mergeCell ref="A8:G8"/>
    <mergeCell ref="A10:A11"/>
    <mergeCell ref="B10:B11"/>
    <mergeCell ref="C10:C11"/>
    <mergeCell ref="D10:D11"/>
    <mergeCell ref="E10:G10"/>
    <mergeCell ref="A9:G9"/>
    <mergeCell ref="A13:G13"/>
  </mergeCells>
  <pageMargins left="0" right="0" top="0.78740157480314965" bottom="0" header="0.31496062992125984" footer="0.31496062992125984"/>
  <pageSetup paperSize="9" scale="75" orientation="landscape" r:id="rId1"/>
  <headerFooter>
    <oddHeader>&amp;C11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37"/>
  <sheetViews>
    <sheetView view="pageLayout" zoomScale="90" zoomScaleNormal="70" zoomScaleSheetLayoutView="80" zoomScalePageLayoutView="90" workbookViewId="0">
      <selection activeCell="J2" sqref="J2:M2"/>
    </sheetView>
  </sheetViews>
  <sheetFormatPr defaultRowHeight="18.75" x14ac:dyDescent="0.25"/>
  <cols>
    <col min="1" max="1" width="4.75" style="8" customWidth="1"/>
    <col min="2" max="2" width="62.5" style="2" customWidth="1"/>
    <col min="3" max="3" width="50.125" style="2" customWidth="1"/>
    <col min="4" max="5" width="7.375" style="2" customWidth="1"/>
    <col min="6" max="6" width="17.75" style="2" customWidth="1"/>
    <col min="7" max="7" width="5.75" style="2" customWidth="1"/>
    <col min="8" max="8" width="11.5" style="2" hidden="1" customWidth="1"/>
    <col min="9" max="9" width="13.75" style="2" bestFit="1" customWidth="1"/>
    <col min="10" max="11" width="13.75" style="2" customWidth="1"/>
    <col min="12" max="12" width="15.75" style="2" customWidth="1"/>
    <col min="13" max="13" width="25" style="2" customWidth="1"/>
    <col min="14" max="14" width="22.625" style="2" hidden="1" customWidth="1"/>
    <col min="15" max="16384" width="9" style="2"/>
  </cols>
  <sheetData>
    <row r="1" spans="1:13" ht="26.25" customHeight="1" x14ac:dyDescent="0.25">
      <c r="A1" s="57"/>
      <c r="J1" s="250" t="s">
        <v>67</v>
      </c>
      <c r="K1" s="251"/>
      <c r="L1" s="251"/>
      <c r="M1" s="251"/>
    </row>
    <row r="2" spans="1:13" ht="53.25" customHeight="1" x14ac:dyDescent="0.35">
      <c r="A2" s="57"/>
      <c r="J2" s="252" t="s">
        <v>158</v>
      </c>
      <c r="K2" s="253"/>
      <c r="L2" s="253"/>
      <c r="M2" s="253"/>
    </row>
    <row r="3" spans="1:13" ht="27.75" customHeight="1" x14ac:dyDescent="0.25">
      <c r="A3" s="57"/>
      <c r="J3" s="176"/>
      <c r="K3" s="176"/>
      <c r="L3" s="254"/>
      <c r="M3" s="254"/>
    </row>
    <row r="4" spans="1:13" ht="87" customHeight="1" x14ac:dyDescent="0.25">
      <c r="J4" s="252" t="s">
        <v>62</v>
      </c>
      <c r="K4" s="252"/>
      <c r="L4" s="263"/>
      <c r="M4" s="263"/>
    </row>
    <row r="6" spans="1:13" ht="22.5" x14ac:dyDescent="0.25">
      <c r="A6" s="258" t="s">
        <v>1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</row>
    <row r="7" spans="1:13" ht="40.5" customHeight="1" thickBot="1" x14ac:dyDescent="0.3">
      <c r="A7" s="258" t="s">
        <v>134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</row>
    <row r="8" spans="1:13" ht="53.25" customHeight="1" x14ac:dyDescent="0.25">
      <c r="A8" s="210" t="s">
        <v>12</v>
      </c>
      <c r="B8" s="213" t="s">
        <v>29</v>
      </c>
      <c r="C8" s="213" t="s">
        <v>18</v>
      </c>
      <c r="D8" s="213" t="s">
        <v>16</v>
      </c>
      <c r="E8" s="213"/>
      <c r="F8" s="213"/>
      <c r="G8" s="213"/>
      <c r="H8" s="213" t="s">
        <v>30</v>
      </c>
      <c r="I8" s="213"/>
      <c r="J8" s="213"/>
      <c r="K8" s="213"/>
      <c r="L8" s="213"/>
      <c r="M8" s="227" t="s">
        <v>31</v>
      </c>
    </row>
    <row r="9" spans="1:13" ht="76.5" customHeight="1" thickBot="1" x14ac:dyDescent="0.3">
      <c r="A9" s="212"/>
      <c r="B9" s="215"/>
      <c r="C9" s="215"/>
      <c r="D9" s="137" t="s">
        <v>18</v>
      </c>
      <c r="E9" s="137" t="s">
        <v>19</v>
      </c>
      <c r="F9" s="137" t="s">
        <v>20</v>
      </c>
      <c r="G9" s="137" t="s">
        <v>21</v>
      </c>
      <c r="H9" s="137">
        <v>2018</v>
      </c>
      <c r="I9" s="137">
        <v>2026</v>
      </c>
      <c r="J9" s="137">
        <v>2027</v>
      </c>
      <c r="K9" s="137">
        <v>2028</v>
      </c>
      <c r="L9" s="137" t="s">
        <v>142</v>
      </c>
      <c r="M9" s="259"/>
    </row>
    <row r="10" spans="1:13" ht="19.5" thickBot="1" x14ac:dyDescent="0.3">
      <c r="A10" s="108">
        <v>1</v>
      </c>
      <c r="B10" s="109">
        <v>2</v>
      </c>
      <c r="C10" s="109">
        <v>3</v>
      </c>
      <c r="D10" s="109">
        <v>4</v>
      </c>
      <c r="E10" s="109">
        <v>5</v>
      </c>
      <c r="F10" s="109">
        <v>6</v>
      </c>
      <c r="G10" s="109">
        <v>7</v>
      </c>
      <c r="H10" s="109">
        <v>8</v>
      </c>
      <c r="I10" s="109">
        <v>8</v>
      </c>
      <c r="J10" s="109">
        <v>9</v>
      </c>
      <c r="K10" s="109">
        <v>10</v>
      </c>
      <c r="L10" s="109">
        <v>14</v>
      </c>
      <c r="M10" s="111">
        <v>15</v>
      </c>
    </row>
    <row r="11" spans="1:13" x14ac:dyDescent="0.25">
      <c r="A11" s="260" t="s">
        <v>112</v>
      </c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2"/>
    </row>
    <row r="12" spans="1:13" s="24" customFormat="1" x14ac:dyDescent="0.25">
      <c r="A12" s="255" t="s">
        <v>109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7"/>
    </row>
    <row r="13" spans="1:13" s="24" customFormat="1" x14ac:dyDescent="0.25">
      <c r="A13" s="255" t="s">
        <v>113</v>
      </c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7"/>
    </row>
    <row r="14" spans="1:13" ht="81.75" customHeight="1" x14ac:dyDescent="0.25">
      <c r="A14" s="163" t="s">
        <v>3</v>
      </c>
      <c r="B14" s="151" t="s">
        <v>46</v>
      </c>
      <c r="C14" s="139" t="s">
        <v>121</v>
      </c>
      <c r="D14" s="74"/>
      <c r="E14" s="74"/>
      <c r="F14" s="74"/>
      <c r="G14" s="74"/>
      <c r="H14" s="75">
        <v>0</v>
      </c>
      <c r="I14" s="76">
        <v>0</v>
      </c>
      <c r="J14" s="76">
        <v>0</v>
      </c>
      <c r="K14" s="76">
        <v>0</v>
      </c>
      <c r="L14" s="76">
        <v>0</v>
      </c>
      <c r="M14" s="266" t="s">
        <v>114</v>
      </c>
    </row>
    <row r="15" spans="1:13" x14ac:dyDescent="0.25">
      <c r="A15" s="265" t="s">
        <v>34</v>
      </c>
      <c r="B15" s="264" t="s">
        <v>47</v>
      </c>
      <c r="C15" s="139" t="s">
        <v>89</v>
      </c>
      <c r="D15" s="74">
        <v>281</v>
      </c>
      <c r="E15" s="77" t="s">
        <v>57</v>
      </c>
      <c r="F15" s="74">
        <v>1310083780</v>
      </c>
      <c r="G15" s="74">
        <v>244</v>
      </c>
      <c r="H15" s="75">
        <v>150</v>
      </c>
      <c r="I15" s="76">
        <v>0</v>
      </c>
      <c r="J15" s="76">
        <v>0</v>
      </c>
      <c r="K15" s="76">
        <v>0</v>
      </c>
      <c r="L15" s="76">
        <v>0</v>
      </c>
      <c r="M15" s="266"/>
    </row>
    <row r="16" spans="1:13" ht="31.5" x14ac:dyDescent="0.25">
      <c r="A16" s="265"/>
      <c r="B16" s="264"/>
      <c r="C16" s="139" t="s">
        <v>105</v>
      </c>
      <c r="D16" s="74">
        <v>281</v>
      </c>
      <c r="E16" s="77" t="s">
        <v>57</v>
      </c>
      <c r="F16" s="74">
        <v>1310083980</v>
      </c>
      <c r="G16" s="74">
        <v>244</v>
      </c>
      <c r="H16" s="75"/>
      <c r="I16" s="76"/>
      <c r="J16" s="76"/>
      <c r="K16" s="76"/>
      <c r="L16" s="76"/>
      <c r="M16" s="266"/>
    </row>
    <row r="17" spans="1:13" ht="31.5" x14ac:dyDescent="0.25">
      <c r="A17" s="265"/>
      <c r="B17" s="264"/>
      <c r="C17" s="139" t="s">
        <v>100</v>
      </c>
      <c r="D17" s="74">
        <v>281</v>
      </c>
      <c r="E17" s="77" t="s">
        <v>57</v>
      </c>
      <c r="F17" s="74">
        <v>1310083980</v>
      </c>
      <c r="G17" s="74">
        <v>244</v>
      </c>
      <c r="H17" s="75"/>
      <c r="I17" s="76"/>
      <c r="J17" s="76"/>
      <c r="K17" s="76"/>
      <c r="L17" s="76"/>
      <c r="M17" s="266"/>
    </row>
    <row r="18" spans="1:13" x14ac:dyDescent="0.25">
      <c r="A18" s="265" t="s">
        <v>55</v>
      </c>
      <c r="B18" s="264" t="s">
        <v>56</v>
      </c>
      <c r="C18" s="139" t="s">
        <v>99</v>
      </c>
      <c r="D18" s="74">
        <v>281</v>
      </c>
      <c r="E18" s="77" t="s">
        <v>57</v>
      </c>
      <c r="F18" s="74">
        <v>1310083980</v>
      </c>
      <c r="G18" s="74">
        <v>244</v>
      </c>
      <c r="H18" s="75"/>
      <c r="I18" s="76"/>
      <c r="J18" s="76"/>
      <c r="K18" s="76"/>
      <c r="L18" s="76"/>
      <c r="M18" s="266"/>
    </row>
    <row r="19" spans="1:13" ht="31.5" x14ac:dyDescent="0.25">
      <c r="A19" s="265"/>
      <c r="B19" s="264"/>
      <c r="C19" s="139" t="s">
        <v>103</v>
      </c>
      <c r="D19" s="74">
        <v>281</v>
      </c>
      <c r="E19" s="77" t="s">
        <v>57</v>
      </c>
      <c r="F19" s="74">
        <v>1310083980</v>
      </c>
      <c r="G19" s="74">
        <v>244</v>
      </c>
      <c r="H19" s="75"/>
      <c r="I19" s="78"/>
      <c r="J19" s="78"/>
      <c r="K19" s="78">
        <v>0</v>
      </c>
      <c r="L19" s="76"/>
      <c r="M19" s="266"/>
    </row>
    <row r="20" spans="1:13" ht="31.5" x14ac:dyDescent="0.25">
      <c r="A20" s="265"/>
      <c r="B20" s="264"/>
      <c r="C20" s="139" t="s">
        <v>102</v>
      </c>
      <c r="D20" s="74">
        <v>281</v>
      </c>
      <c r="E20" s="77" t="s">
        <v>57</v>
      </c>
      <c r="F20" s="74">
        <v>1310083980</v>
      </c>
      <c r="G20" s="74">
        <v>244</v>
      </c>
      <c r="H20" s="75"/>
      <c r="I20" s="78"/>
      <c r="J20" s="78"/>
      <c r="K20" s="78"/>
      <c r="L20" s="76"/>
      <c r="M20" s="266"/>
    </row>
    <row r="21" spans="1:13" ht="31.5" x14ac:dyDescent="0.25">
      <c r="A21" s="265"/>
      <c r="B21" s="264"/>
      <c r="C21" s="139" t="s">
        <v>100</v>
      </c>
      <c r="D21" s="74">
        <v>281</v>
      </c>
      <c r="E21" s="77" t="s">
        <v>57</v>
      </c>
      <c r="F21" s="74">
        <v>1310083980</v>
      </c>
      <c r="G21" s="74">
        <v>244</v>
      </c>
      <c r="H21" s="75"/>
      <c r="I21" s="78"/>
      <c r="J21" s="78"/>
      <c r="K21" s="78"/>
      <c r="L21" s="76"/>
      <c r="M21" s="266"/>
    </row>
    <row r="22" spans="1:13" ht="31.5" x14ac:dyDescent="0.25">
      <c r="A22" s="265"/>
      <c r="B22" s="264"/>
      <c r="C22" s="139" t="s">
        <v>104</v>
      </c>
      <c r="D22" s="74">
        <v>281</v>
      </c>
      <c r="E22" s="77" t="s">
        <v>57</v>
      </c>
      <c r="F22" s="74">
        <v>1310083980</v>
      </c>
      <c r="G22" s="74">
        <v>244</v>
      </c>
      <c r="H22" s="75"/>
      <c r="I22" s="78"/>
      <c r="J22" s="78"/>
      <c r="K22" s="78"/>
      <c r="L22" s="76"/>
      <c r="M22" s="266"/>
    </row>
    <row r="23" spans="1:13" ht="31.5" x14ac:dyDescent="0.25">
      <c r="A23" s="265"/>
      <c r="B23" s="264"/>
      <c r="C23" s="139" t="s">
        <v>105</v>
      </c>
      <c r="D23" s="74">
        <v>281</v>
      </c>
      <c r="E23" s="77" t="s">
        <v>57</v>
      </c>
      <c r="F23" s="74">
        <v>1310083980</v>
      </c>
      <c r="G23" s="74">
        <v>244</v>
      </c>
      <c r="H23" s="75"/>
      <c r="I23" s="78">
        <v>700</v>
      </c>
      <c r="J23" s="78">
        <v>700</v>
      </c>
      <c r="K23" s="78">
        <v>700</v>
      </c>
      <c r="L23" s="76">
        <v>2100</v>
      </c>
      <c r="M23" s="266"/>
    </row>
    <row r="24" spans="1:13" ht="31.5" x14ac:dyDescent="0.25">
      <c r="A24" s="265"/>
      <c r="B24" s="264"/>
      <c r="C24" s="139" t="s">
        <v>101</v>
      </c>
      <c r="D24" s="74">
        <v>281</v>
      </c>
      <c r="E24" s="77" t="s">
        <v>57</v>
      </c>
      <c r="F24" s="74">
        <v>1310083980</v>
      </c>
      <c r="G24" s="74">
        <v>244</v>
      </c>
      <c r="H24" s="75">
        <v>0</v>
      </c>
      <c r="I24" s="75"/>
      <c r="J24" s="75"/>
      <c r="K24" s="75"/>
      <c r="L24" s="79"/>
      <c r="M24" s="266"/>
    </row>
    <row r="25" spans="1:13" ht="101.25" customHeight="1" thickBot="1" x14ac:dyDescent="0.3">
      <c r="A25" s="164" t="s">
        <v>133</v>
      </c>
      <c r="B25" s="153" t="s">
        <v>153</v>
      </c>
      <c r="C25" s="154" t="s">
        <v>121</v>
      </c>
      <c r="D25" s="152"/>
      <c r="E25" s="155"/>
      <c r="F25" s="152"/>
      <c r="G25" s="152"/>
      <c r="H25" s="156"/>
      <c r="I25" s="156"/>
      <c r="J25" s="156"/>
      <c r="K25" s="156"/>
      <c r="L25" s="157"/>
      <c r="M25" s="266"/>
    </row>
    <row r="26" spans="1:13" s="9" customFormat="1" ht="45" customHeight="1" thickBot="1" x14ac:dyDescent="0.3">
      <c r="A26" s="158"/>
      <c r="B26" s="159" t="s">
        <v>39</v>
      </c>
      <c r="C26" s="160" t="s">
        <v>23</v>
      </c>
      <c r="D26" s="160" t="s">
        <v>23</v>
      </c>
      <c r="E26" s="160" t="s">
        <v>23</v>
      </c>
      <c r="F26" s="160" t="s">
        <v>23</v>
      </c>
      <c r="G26" s="159" t="s">
        <v>23</v>
      </c>
      <c r="H26" s="161">
        <f>SUM(H14:H15)</f>
        <v>150</v>
      </c>
      <c r="I26" s="161">
        <v>700</v>
      </c>
      <c r="J26" s="161">
        <v>700</v>
      </c>
      <c r="K26" s="161">
        <v>700</v>
      </c>
      <c r="L26" s="162">
        <v>2100</v>
      </c>
      <c r="M26" s="267"/>
    </row>
    <row r="30" spans="1:13" x14ac:dyDescent="0.25">
      <c r="H30" s="38"/>
      <c r="I30" s="38"/>
      <c r="J30" s="38"/>
      <c r="K30" s="38"/>
      <c r="L30" s="38"/>
    </row>
    <row r="31" spans="1:13" x14ac:dyDescent="0.25">
      <c r="H31" s="38"/>
      <c r="I31" s="38"/>
      <c r="J31" s="38"/>
      <c r="K31" s="38"/>
      <c r="L31" s="38"/>
    </row>
    <row r="32" spans="1:13" x14ac:dyDescent="0.25">
      <c r="H32" s="38"/>
      <c r="I32" s="38"/>
      <c r="J32" s="38"/>
      <c r="K32" s="38"/>
      <c r="L32" s="38"/>
    </row>
    <row r="33" spans="1:12" x14ac:dyDescent="0.25">
      <c r="H33" s="38"/>
      <c r="I33" s="38"/>
      <c r="J33" s="38"/>
      <c r="K33" s="38"/>
      <c r="L33" s="38"/>
    </row>
    <row r="34" spans="1:12" x14ac:dyDescent="0.25">
      <c r="H34" s="39"/>
      <c r="I34" s="39"/>
      <c r="J34" s="39"/>
      <c r="K34" s="39"/>
      <c r="L34" s="39"/>
    </row>
    <row r="35" spans="1:12" x14ac:dyDescent="0.25">
      <c r="A35" s="36"/>
      <c r="H35" s="38"/>
      <c r="I35" s="38"/>
      <c r="J35" s="38"/>
      <c r="K35" s="38"/>
      <c r="L35" s="38"/>
    </row>
    <row r="36" spans="1:12" x14ac:dyDescent="0.25">
      <c r="A36" s="36"/>
      <c r="H36" s="38"/>
      <c r="I36" s="38"/>
      <c r="J36" s="38"/>
      <c r="K36" s="38"/>
      <c r="L36" s="38"/>
    </row>
    <row r="37" spans="1:12" x14ac:dyDescent="0.25">
      <c r="H37" s="38"/>
      <c r="I37" s="38"/>
      <c r="J37" s="38"/>
      <c r="K37" s="38"/>
      <c r="L37" s="38"/>
    </row>
  </sheetData>
  <autoFilter ref="A8:M15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</autoFilter>
  <mergeCells count="20">
    <mergeCell ref="B15:B17"/>
    <mergeCell ref="B18:B24"/>
    <mergeCell ref="A18:A24"/>
    <mergeCell ref="A15:A17"/>
    <mergeCell ref="M14:M26"/>
    <mergeCell ref="J1:M1"/>
    <mergeCell ref="J2:M2"/>
    <mergeCell ref="L3:M3"/>
    <mergeCell ref="A13:M13"/>
    <mergeCell ref="A12:M12"/>
    <mergeCell ref="A6:M6"/>
    <mergeCell ref="A7:M7"/>
    <mergeCell ref="A8:A9"/>
    <mergeCell ref="B8:B9"/>
    <mergeCell ref="C8:C9"/>
    <mergeCell ref="D8:G8"/>
    <mergeCell ref="H8:L8"/>
    <mergeCell ref="M8:M9"/>
    <mergeCell ref="A11:M11"/>
    <mergeCell ref="J4:M4"/>
  </mergeCells>
  <pageMargins left="0" right="0" top="0.78740157480314965" bottom="0" header="0.31496062992125984" footer="0.31496062992125984"/>
  <pageSetup paperSize="9" scale="55" orientation="landscape" r:id="rId1"/>
  <headerFooter>
    <oddHeader>&amp;C12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2:H15"/>
  <sheetViews>
    <sheetView zoomScaleNormal="100" zoomScaleSheetLayoutView="100" workbookViewId="0">
      <selection activeCell="K15" sqref="K15"/>
    </sheetView>
  </sheetViews>
  <sheetFormatPr defaultRowHeight="15.75" x14ac:dyDescent="0.25"/>
  <cols>
    <col min="1" max="1" width="5.375" style="3" customWidth="1"/>
    <col min="2" max="2" width="42.125" style="1" customWidth="1"/>
    <col min="3" max="3" width="11.5" style="3" customWidth="1"/>
    <col min="4" max="4" width="14.875" style="1" customWidth="1"/>
    <col min="5" max="5" width="12" style="1" hidden="1" customWidth="1"/>
    <col min="6" max="8" width="12" style="1" customWidth="1"/>
    <col min="9" max="16384" width="9" style="1"/>
  </cols>
  <sheetData>
    <row r="2" spans="1:8" ht="96" customHeight="1" x14ac:dyDescent="0.25">
      <c r="E2" s="270" t="s">
        <v>63</v>
      </c>
      <c r="F2" s="270"/>
      <c r="G2" s="270"/>
      <c r="H2" s="270"/>
    </row>
    <row r="3" spans="1:8" ht="18.75" x14ac:dyDescent="0.25">
      <c r="A3" s="6"/>
    </row>
    <row r="4" spans="1:8" ht="18.75" x14ac:dyDescent="0.25">
      <c r="A4" s="6"/>
    </row>
    <row r="5" spans="1:8" ht="18.75" x14ac:dyDescent="0.25">
      <c r="A5" s="221" t="s">
        <v>1</v>
      </c>
      <c r="B5" s="221"/>
      <c r="C5" s="221"/>
      <c r="D5" s="221"/>
      <c r="E5" s="221"/>
      <c r="F5" s="221"/>
      <c r="G5" s="221"/>
      <c r="H5" s="221"/>
    </row>
    <row r="6" spans="1:8" ht="48" customHeight="1" x14ac:dyDescent="0.25">
      <c r="A6" s="246" t="s">
        <v>48</v>
      </c>
      <c r="B6" s="221"/>
      <c r="C6" s="221"/>
      <c r="D6" s="221"/>
      <c r="E6" s="221"/>
      <c r="F6" s="221"/>
      <c r="G6" s="221"/>
      <c r="H6" s="221"/>
    </row>
    <row r="7" spans="1:8" ht="18.75" x14ac:dyDescent="0.25">
      <c r="A7" s="6"/>
    </row>
    <row r="8" spans="1:8" x14ac:dyDescent="0.25">
      <c r="A8" s="214" t="s">
        <v>12</v>
      </c>
      <c r="B8" s="214" t="s">
        <v>27</v>
      </c>
      <c r="C8" s="214" t="s">
        <v>2</v>
      </c>
      <c r="D8" s="214" t="s">
        <v>28</v>
      </c>
      <c r="E8" s="214"/>
      <c r="F8" s="214"/>
      <c r="G8" s="214"/>
      <c r="H8" s="214"/>
    </row>
    <row r="9" spans="1:8" x14ac:dyDescent="0.25">
      <c r="A9" s="214"/>
      <c r="B9" s="214"/>
      <c r="C9" s="214"/>
      <c r="D9" s="214"/>
      <c r="E9" s="47" t="s">
        <v>33</v>
      </c>
      <c r="F9" s="47">
        <v>2026</v>
      </c>
      <c r="G9" s="54">
        <v>2027</v>
      </c>
      <c r="H9" s="59">
        <v>2028</v>
      </c>
    </row>
    <row r="10" spans="1:8" x14ac:dyDescent="0.25">
      <c r="A10" s="7">
        <v>1</v>
      </c>
      <c r="B10" s="7">
        <v>2</v>
      </c>
      <c r="C10" s="7">
        <v>3</v>
      </c>
      <c r="D10" s="7">
        <v>4</v>
      </c>
      <c r="E10" s="7">
        <v>6</v>
      </c>
      <c r="F10" s="7">
        <v>5</v>
      </c>
      <c r="G10" s="54">
        <v>6</v>
      </c>
      <c r="H10" s="59">
        <v>7</v>
      </c>
    </row>
    <row r="11" spans="1:8" x14ac:dyDescent="0.25">
      <c r="A11" s="271" t="s">
        <v>115</v>
      </c>
      <c r="B11" s="272"/>
      <c r="C11" s="272"/>
      <c r="D11" s="272"/>
      <c r="E11" s="272"/>
      <c r="F11" s="272"/>
      <c r="G11" s="272"/>
      <c r="H11" s="272"/>
    </row>
    <row r="12" spans="1:8" ht="32.25" customHeight="1" x14ac:dyDescent="0.25">
      <c r="A12" s="268" t="s">
        <v>116</v>
      </c>
      <c r="B12" s="269"/>
      <c r="C12" s="269"/>
      <c r="D12" s="269"/>
      <c r="E12" s="269"/>
      <c r="F12" s="269"/>
      <c r="G12" s="269"/>
      <c r="H12" s="269"/>
    </row>
    <row r="13" spans="1:8" ht="18" customHeight="1" x14ac:dyDescent="0.25">
      <c r="A13" s="268" t="s">
        <v>117</v>
      </c>
      <c r="B13" s="269"/>
      <c r="C13" s="269"/>
      <c r="D13" s="269"/>
      <c r="E13" s="269"/>
      <c r="F13" s="269"/>
      <c r="G13" s="269"/>
      <c r="H13" s="269"/>
    </row>
    <row r="14" spans="1:8" ht="81.75" customHeight="1" x14ac:dyDescent="0.25">
      <c r="A14" s="7" t="s">
        <v>3</v>
      </c>
      <c r="B14" s="5" t="s">
        <v>118</v>
      </c>
      <c r="C14" s="7" t="s">
        <v>58</v>
      </c>
      <c r="D14" s="7" t="s">
        <v>107</v>
      </c>
      <c r="E14" s="19">
        <v>2</v>
      </c>
      <c r="F14" s="56" t="s">
        <v>59</v>
      </c>
      <c r="G14" s="56" t="s">
        <v>68</v>
      </c>
      <c r="H14" s="56" t="s">
        <v>60</v>
      </c>
    </row>
    <row r="15" spans="1:8" ht="47.25" x14ac:dyDescent="0.25">
      <c r="A15" s="62" t="s">
        <v>34</v>
      </c>
      <c r="B15" s="16" t="s">
        <v>71</v>
      </c>
      <c r="C15" s="62" t="s">
        <v>58</v>
      </c>
      <c r="D15" s="68" t="s">
        <v>107</v>
      </c>
      <c r="E15" s="19">
        <v>2</v>
      </c>
      <c r="F15" s="63">
        <v>40</v>
      </c>
      <c r="G15" s="63">
        <v>45</v>
      </c>
      <c r="H15" s="63">
        <v>50</v>
      </c>
    </row>
  </sheetData>
  <mergeCells count="11">
    <mergeCell ref="A12:H12"/>
    <mergeCell ref="A13:H13"/>
    <mergeCell ref="E2:H2"/>
    <mergeCell ref="A5:H5"/>
    <mergeCell ref="A6:H6"/>
    <mergeCell ref="A8:A9"/>
    <mergeCell ref="B8:B9"/>
    <mergeCell ref="C8:C9"/>
    <mergeCell ref="D8:D9"/>
    <mergeCell ref="E8:H8"/>
    <mergeCell ref="A11:H11"/>
  </mergeCells>
  <pageMargins left="0.78740157480314965" right="0.78740157480314965" top="1.1811023622047245" bottom="0.39370078740157483" header="0.31496062992125984" footer="0.31496062992125984"/>
  <pageSetup paperSize="9" scale="72" fitToHeight="0" orientation="portrait" r:id="rId1"/>
  <headerFooter>
    <oddHeader>&amp;C19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M21"/>
  <sheetViews>
    <sheetView view="pageBreakPreview" zoomScaleNormal="70" zoomScaleSheetLayoutView="100" workbookViewId="0">
      <selection activeCell="C15" sqref="C15"/>
    </sheetView>
  </sheetViews>
  <sheetFormatPr defaultRowHeight="18.75" x14ac:dyDescent="0.25"/>
  <cols>
    <col min="1" max="1" width="4.75" style="21" customWidth="1"/>
    <col min="2" max="2" width="39.5" style="18" customWidth="1"/>
    <col min="3" max="3" width="15.625" style="18" customWidth="1"/>
    <col min="4" max="5" width="7.375" style="18" customWidth="1"/>
    <col min="6" max="6" width="13.375" style="18" customWidth="1"/>
    <col min="7" max="7" width="7.75" style="18" customWidth="1"/>
    <col min="8" max="8" width="9.625" style="18" hidden="1" customWidth="1"/>
    <col min="9" max="11" width="10.625" style="18" customWidth="1"/>
    <col min="12" max="12" width="20" style="18" customWidth="1"/>
    <col min="13" max="13" width="24.5" style="18" customWidth="1"/>
    <col min="14" max="16384" width="9" style="18"/>
  </cols>
  <sheetData>
    <row r="1" spans="1:13" x14ac:dyDescent="0.25">
      <c r="A1" s="58"/>
    </row>
    <row r="2" spans="1:13" ht="82.5" customHeight="1" x14ac:dyDescent="0.25">
      <c r="L2" s="277" t="s">
        <v>64</v>
      </c>
      <c r="M2" s="277"/>
    </row>
    <row r="5" spans="1:13" x14ac:dyDescent="0.25">
      <c r="A5" s="278" t="s">
        <v>1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</row>
    <row r="6" spans="1:13" x14ac:dyDescent="0.25">
      <c r="A6" s="278" t="s">
        <v>119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</row>
    <row r="8" spans="1:13" s="25" customFormat="1" ht="32.25" customHeight="1" x14ac:dyDescent="0.25">
      <c r="A8" s="279" t="s">
        <v>12</v>
      </c>
      <c r="B8" s="279" t="s">
        <v>29</v>
      </c>
      <c r="C8" s="279" t="s">
        <v>18</v>
      </c>
      <c r="D8" s="279" t="s">
        <v>16</v>
      </c>
      <c r="E8" s="279"/>
      <c r="F8" s="279"/>
      <c r="G8" s="279"/>
      <c r="H8" s="279" t="s">
        <v>30</v>
      </c>
      <c r="I8" s="279"/>
      <c r="J8" s="279"/>
      <c r="K8" s="279"/>
      <c r="L8" s="279"/>
      <c r="M8" s="279" t="s">
        <v>31</v>
      </c>
    </row>
    <row r="9" spans="1:13" s="25" customFormat="1" ht="103.5" customHeight="1" x14ac:dyDescent="0.25">
      <c r="A9" s="279"/>
      <c r="B9" s="279"/>
      <c r="C9" s="279"/>
      <c r="D9" s="17" t="s">
        <v>18</v>
      </c>
      <c r="E9" s="17" t="s">
        <v>19</v>
      </c>
      <c r="F9" s="17" t="s">
        <v>20</v>
      </c>
      <c r="G9" s="17" t="s">
        <v>21</v>
      </c>
      <c r="H9" s="48">
        <v>2018</v>
      </c>
      <c r="I9" s="61">
        <v>2026</v>
      </c>
      <c r="J9" s="61">
        <v>2027</v>
      </c>
      <c r="K9" s="61">
        <v>2028</v>
      </c>
      <c r="L9" s="17" t="s">
        <v>32</v>
      </c>
      <c r="M9" s="279"/>
    </row>
    <row r="10" spans="1:13" s="25" customFormat="1" ht="15.75" x14ac:dyDescent="0.25">
      <c r="A10" s="17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7">
        <v>7</v>
      </c>
      <c r="H10" s="17">
        <v>8</v>
      </c>
      <c r="I10" s="17">
        <v>8</v>
      </c>
      <c r="J10" s="55">
        <v>9</v>
      </c>
      <c r="K10" s="60">
        <v>10</v>
      </c>
      <c r="L10" s="17">
        <v>14</v>
      </c>
      <c r="M10" s="17">
        <v>15</v>
      </c>
    </row>
    <row r="11" spans="1:13" s="25" customFormat="1" ht="15.75" x14ac:dyDescent="0.25">
      <c r="A11" s="280" t="s">
        <v>115</v>
      </c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</row>
    <row r="12" spans="1:13" s="26" customFormat="1" ht="32.25" customHeight="1" x14ac:dyDescent="0.25">
      <c r="A12" s="222" t="s">
        <v>120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6"/>
    </row>
    <row r="13" spans="1:13" s="26" customFormat="1" ht="15.75" x14ac:dyDescent="0.25">
      <c r="A13" s="222" t="s">
        <v>117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6"/>
    </row>
    <row r="14" spans="1:13" s="26" customFormat="1" ht="141.75" x14ac:dyDescent="0.25">
      <c r="A14" s="64" t="s">
        <v>3</v>
      </c>
      <c r="B14" s="16" t="s">
        <v>49</v>
      </c>
      <c r="C14" s="52" t="s">
        <v>121</v>
      </c>
      <c r="D14" s="69">
        <v>281</v>
      </c>
      <c r="E14" s="70" t="s">
        <v>57</v>
      </c>
      <c r="F14" s="70" t="s">
        <v>53</v>
      </c>
      <c r="G14" s="69">
        <v>244</v>
      </c>
      <c r="H14" s="22">
        <v>50</v>
      </c>
      <c r="I14" s="44">
        <v>50</v>
      </c>
      <c r="J14" s="44">
        <v>50</v>
      </c>
      <c r="K14" s="44">
        <v>50</v>
      </c>
      <c r="L14" s="45">
        <v>150</v>
      </c>
      <c r="M14" s="52" t="s">
        <v>122</v>
      </c>
    </row>
    <row r="15" spans="1:13" s="26" customFormat="1" ht="110.25" x14ac:dyDescent="0.25">
      <c r="A15" s="273" t="s">
        <v>34</v>
      </c>
      <c r="B15" s="273" t="s">
        <v>123</v>
      </c>
      <c r="C15" s="52" t="s">
        <v>125</v>
      </c>
      <c r="D15" s="69">
        <v>281</v>
      </c>
      <c r="E15" s="70"/>
      <c r="F15" s="70"/>
      <c r="G15" s="69"/>
      <c r="H15" s="22"/>
      <c r="I15" s="44">
        <v>0</v>
      </c>
      <c r="J15" s="44">
        <v>0</v>
      </c>
      <c r="K15" s="44">
        <v>0</v>
      </c>
      <c r="L15" s="45">
        <v>0</v>
      </c>
      <c r="M15" s="273" t="s">
        <v>126</v>
      </c>
    </row>
    <row r="16" spans="1:13" s="25" customFormat="1" ht="78.75" x14ac:dyDescent="0.25">
      <c r="A16" s="274"/>
      <c r="B16" s="274"/>
      <c r="C16" s="52" t="s">
        <v>124</v>
      </c>
      <c r="D16" s="69">
        <v>281</v>
      </c>
      <c r="E16" s="70"/>
      <c r="F16" s="70"/>
      <c r="G16" s="69"/>
      <c r="H16" s="22">
        <v>50</v>
      </c>
      <c r="I16" s="44">
        <v>0</v>
      </c>
      <c r="J16" s="44">
        <v>0</v>
      </c>
      <c r="K16" s="44">
        <v>0</v>
      </c>
      <c r="L16" s="45">
        <v>0</v>
      </c>
      <c r="M16" s="274"/>
    </row>
    <row r="17" spans="1:13" s="28" customFormat="1" x14ac:dyDescent="0.25">
      <c r="A17" s="27"/>
      <c r="B17" s="11" t="s">
        <v>39</v>
      </c>
      <c r="C17" s="27" t="s">
        <v>23</v>
      </c>
      <c r="D17" s="27" t="s">
        <v>23</v>
      </c>
      <c r="E17" s="27" t="s">
        <v>23</v>
      </c>
      <c r="F17" s="27" t="s">
        <v>23</v>
      </c>
      <c r="G17" s="27" t="s">
        <v>23</v>
      </c>
      <c r="H17" s="46">
        <f>SUM(H16:H16)</f>
        <v>50</v>
      </c>
      <c r="I17" s="46">
        <v>50</v>
      </c>
      <c r="J17" s="46">
        <v>50</v>
      </c>
      <c r="K17" s="46">
        <v>50</v>
      </c>
      <c r="L17" s="46">
        <v>150</v>
      </c>
      <c r="M17" s="27" t="s">
        <v>23</v>
      </c>
    </row>
    <row r="18" spans="1:13" x14ac:dyDescent="0.25">
      <c r="H18" s="37"/>
      <c r="I18" s="37"/>
      <c r="J18" s="37"/>
      <c r="K18" s="37"/>
      <c r="L18" s="37"/>
    </row>
    <row r="19" spans="1:13" s="20" customFormat="1" x14ac:dyDescent="0.25">
      <c r="A19" s="23"/>
      <c r="H19" s="37"/>
      <c r="I19" s="37"/>
      <c r="J19" s="37"/>
      <c r="K19" s="37"/>
      <c r="L19" s="37"/>
    </row>
    <row r="20" spans="1:13" s="20" customFormat="1" x14ac:dyDescent="0.25">
      <c r="A20" s="23"/>
      <c r="H20" s="37"/>
      <c r="I20" s="37"/>
      <c r="J20" s="37"/>
      <c r="K20" s="37"/>
      <c r="L20" s="37"/>
    </row>
    <row r="21" spans="1:13" s="20" customFormat="1" x14ac:dyDescent="0.25">
      <c r="A21" s="23"/>
    </row>
  </sheetData>
  <autoFilter ref="A8:M18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</autoFilter>
  <mergeCells count="15">
    <mergeCell ref="B15:B16"/>
    <mergeCell ref="A15:A16"/>
    <mergeCell ref="M15:M16"/>
    <mergeCell ref="A13:M13"/>
    <mergeCell ref="L2:M2"/>
    <mergeCell ref="A5:M5"/>
    <mergeCell ref="A6:M6"/>
    <mergeCell ref="A8:A9"/>
    <mergeCell ref="B8:B9"/>
    <mergeCell ref="C8:C9"/>
    <mergeCell ref="D8:G8"/>
    <mergeCell ref="H8:L8"/>
    <mergeCell ref="M8:M9"/>
    <mergeCell ref="A12:M12"/>
    <mergeCell ref="A11:M11"/>
  </mergeCells>
  <pageMargins left="0.78740157480314965" right="0.78740157480314965" top="1.1811023622047245" bottom="0.39370078740157483" header="0.31496062992125984" footer="0.31496062992125984"/>
  <pageSetup paperSize="9" scale="46" fitToHeight="0" orientation="portrait" r:id="rId1"/>
  <headerFooter>
    <oddHeader>&amp;C20</oddHeader>
  </headerFooter>
  <colBreaks count="1" manualBreakCount="1">
    <brk id="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E22"/>
  <sheetViews>
    <sheetView view="pageBreakPreview" topLeftCell="A7" zoomScaleNormal="100" zoomScaleSheetLayoutView="100" workbookViewId="0">
      <selection activeCell="B17" sqref="B17:E17"/>
    </sheetView>
  </sheetViews>
  <sheetFormatPr defaultRowHeight="15.75" x14ac:dyDescent="0.25"/>
  <cols>
    <col min="1" max="1" width="6.625" style="3" customWidth="1"/>
    <col min="2" max="2" width="15.75" style="1" customWidth="1"/>
    <col min="3" max="3" width="65.875" style="1" customWidth="1"/>
    <col min="4" max="4" width="33" style="1" customWidth="1"/>
    <col min="5" max="5" width="28.125" style="1" customWidth="1"/>
    <col min="6" max="16384" width="9" style="1"/>
  </cols>
  <sheetData>
    <row r="1" spans="1:5" ht="18.75" x14ac:dyDescent="0.25">
      <c r="D1" s="282" t="s">
        <v>65</v>
      </c>
      <c r="E1" s="282"/>
    </row>
    <row r="2" spans="1:5" ht="85.5" customHeight="1" x14ac:dyDescent="0.25">
      <c r="D2" s="270" t="s">
        <v>73</v>
      </c>
      <c r="E2" s="270"/>
    </row>
    <row r="3" spans="1:5" ht="18.75" x14ac:dyDescent="0.25">
      <c r="A3" s="8"/>
    </row>
    <row r="4" spans="1:5" ht="18.75" x14ac:dyDescent="0.25">
      <c r="A4" s="8"/>
    </row>
    <row r="5" spans="1:5" ht="18.75" x14ac:dyDescent="0.25">
      <c r="A5" s="221" t="s">
        <v>0</v>
      </c>
      <c r="B5" s="221"/>
      <c r="C5" s="221"/>
      <c r="D5" s="221"/>
      <c r="E5" s="221"/>
    </row>
    <row r="6" spans="1:5" ht="18.75" x14ac:dyDescent="0.25">
      <c r="A6" s="221" t="s">
        <v>9</v>
      </c>
      <c r="B6" s="221"/>
      <c r="C6" s="221"/>
      <c r="D6" s="221"/>
      <c r="E6" s="221"/>
    </row>
    <row r="7" spans="1:5" ht="18.75" x14ac:dyDescent="0.25">
      <c r="A7" s="221" t="s">
        <v>10</v>
      </c>
      <c r="B7" s="221"/>
      <c r="C7" s="221"/>
      <c r="D7" s="221"/>
      <c r="E7" s="221"/>
    </row>
    <row r="8" spans="1:5" ht="18.75" x14ac:dyDescent="0.25">
      <c r="A8" s="221" t="s">
        <v>11</v>
      </c>
      <c r="B8" s="221"/>
      <c r="C8" s="221"/>
      <c r="D8" s="221"/>
      <c r="E8" s="221"/>
    </row>
    <row r="9" spans="1:5" ht="36.75" customHeight="1" x14ac:dyDescent="0.25">
      <c r="A9" s="246" t="s">
        <v>86</v>
      </c>
      <c r="B9" s="246"/>
      <c r="C9" s="246"/>
      <c r="D9" s="246"/>
      <c r="E9" s="246"/>
    </row>
    <row r="10" spans="1:5" ht="47.25" x14ac:dyDescent="0.25">
      <c r="A10" s="10" t="s">
        <v>12</v>
      </c>
      <c r="B10" s="10" t="s">
        <v>4</v>
      </c>
      <c r="C10" s="10" t="s">
        <v>5</v>
      </c>
      <c r="D10" s="10" t="s">
        <v>6</v>
      </c>
      <c r="E10" s="10" t="s">
        <v>7</v>
      </c>
    </row>
    <row r="11" spans="1:5" x14ac:dyDescent="0.25">
      <c r="A11" s="10">
        <v>1</v>
      </c>
      <c r="B11" s="10">
        <v>2</v>
      </c>
      <c r="C11" s="10">
        <v>3</v>
      </c>
      <c r="D11" s="10">
        <v>4</v>
      </c>
      <c r="E11" s="10">
        <v>5</v>
      </c>
    </row>
    <row r="12" spans="1:5" ht="30.75" customHeight="1" x14ac:dyDescent="0.25">
      <c r="A12" s="12">
        <v>1</v>
      </c>
      <c r="B12" s="283" t="s">
        <v>130</v>
      </c>
      <c r="C12" s="283"/>
      <c r="D12" s="283"/>
      <c r="E12" s="283"/>
    </row>
    <row r="13" spans="1:5" ht="29.25" customHeight="1" x14ac:dyDescent="0.25">
      <c r="A13" s="214" t="s">
        <v>3</v>
      </c>
      <c r="B13" s="285" t="s">
        <v>87</v>
      </c>
      <c r="C13" s="285"/>
      <c r="D13" s="285"/>
      <c r="E13" s="285"/>
    </row>
    <row r="14" spans="1:5" ht="30" customHeight="1" x14ac:dyDescent="0.25">
      <c r="A14" s="214"/>
      <c r="B14" s="272" t="s">
        <v>50</v>
      </c>
      <c r="C14" s="272"/>
      <c r="D14" s="272"/>
      <c r="E14" s="272"/>
    </row>
    <row r="15" spans="1:5" ht="63" x14ac:dyDescent="0.25">
      <c r="A15" s="41" t="s">
        <v>40</v>
      </c>
      <c r="B15" s="40" t="s">
        <v>52</v>
      </c>
      <c r="C15" s="40" t="s">
        <v>88</v>
      </c>
      <c r="D15" s="41" t="s">
        <v>89</v>
      </c>
      <c r="E15" s="41" t="s">
        <v>90</v>
      </c>
    </row>
    <row r="16" spans="1:5" ht="44.25" customHeight="1" x14ac:dyDescent="0.25">
      <c r="A16" s="12">
        <v>2</v>
      </c>
      <c r="B16" s="283" t="s">
        <v>131</v>
      </c>
      <c r="C16" s="283"/>
      <c r="D16" s="283"/>
      <c r="E16" s="283"/>
    </row>
    <row r="17" spans="1:5" ht="32.25" customHeight="1" x14ac:dyDescent="0.25">
      <c r="A17" s="214" t="s">
        <v>35</v>
      </c>
      <c r="B17" s="284" t="s">
        <v>132</v>
      </c>
      <c r="C17" s="284"/>
      <c r="D17" s="284"/>
      <c r="E17" s="284"/>
    </row>
    <row r="18" spans="1:5" ht="45" customHeight="1" x14ac:dyDescent="0.25">
      <c r="A18" s="214"/>
      <c r="B18" s="286" t="s">
        <v>91</v>
      </c>
      <c r="C18" s="287"/>
      <c r="D18" s="287"/>
      <c r="E18" s="288"/>
    </row>
    <row r="19" spans="1:5" ht="69.75" customHeight="1" x14ac:dyDescent="0.25">
      <c r="A19" s="10" t="s">
        <v>41</v>
      </c>
      <c r="B19" s="52" t="s">
        <v>52</v>
      </c>
      <c r="C19" s="52" t="s">
        <v>92</v>
      </c>
      <c r="D19" s="67" t="s">
        <v>89</v>
      </c>
      <c r="E19" s="53" t="s">
        <v>90</v>
      </c>
    </row>
    <row r="20" spans="1:5" s="29" customFormat="1" x14ac:dyDescent="0.25">
      <c r="A20" s="49"/>
    </row>
    <row r="21" spans="1:5" s="29" customFormat="1" x14ac:dyDescent="0.25">
      <c r="A21" s="49"/>
    </row>
    <row r="22" spans="1:5" s="29" customFormat="1" x14ac:dyDescent="0.25">
      <c r="A22" s="49"/>
    </row>
  </sheetData>
  <mergeCells count="15">
    <mergeCell ref="D1:E1"/>
    <mergeCell ref="D2:E2"/>
    <mergeCell ref="B16:E16"/>
    <mergeCell ref="B17:E17"/>
    <mergeCell ref="B12:E12"/>
    <mergeCell ref="B13:E13"/>
    <mergeCell ref="A5:E5"/>
    <mergeCell ref="A6:E6"/>
    <mergeCell ref="A7:E7"/>
    <mergeCell ref="A8:E8"/>
    <mergeCell ref="A9:E9"/>
    <mergeCell ref="A13:A14"/>
    <mergeCell ref="A17:A18"/>
    <mergeCell ref="B14:E14"/>
    <mergeCell ref="B18:E18"/>
  </mergeCells>
  <pageMargins left="0.78740157480314965" right="0.78740157480314965" top="1.1811023622047245" bottom="0.39370078740157483" header="0.31496062992125984" footer="0.31496062992125984"/>
  <pageSetup paperSize="9" scale="53" orientation="portrait" r:id="rId1"/>
  <headerFooter>
    <oddHeader>&amp;C21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28"/>
  <sheetViews>
    <sheetView view="pageLayout" topLeftCell="B1" zoomScaleNormal="85" zoomScaleSheetLayoutView="85" workbookViewId="0">
      <selection activeCell="G2" sqref="G2:M2"/>
    </sheetView>
  </sheetViews>
  <sheetFormatPr defaultRowHeight="15.75" x14ac:dyDescent="0.25"/>
  <cols>
    <col min="1" max="1" width="4.875" style="3" customWidth="1"/>
    <col min="2" max="2" width="17.625" style="1" customWidth="1"/>
    <col min="3" max="3" width="51.25" style="1" customWidth="1"/>
    <col min="4" max="4" width="41.625" style="1" customWidth="1"/>
    <col min="5" max="5" width="9" style="3"/>
    <col min="6" max="6" width="9" style="1"/>
    <col min="7" max="7" width="14.375" style="1" customWidth="1"/>
    <col min="8" max="8" width="8.875" style="1" customWidth="1"/>
    <col min="9" max="9" width="10.375" style="1" hidden="1" customWidth="1"/>
    <col min="10" max="12" width="11.125" style="1" customWidth="1"/>
    <col min="13" max="13" width="15.75" style="1" customWidth="1"/>
    <col min="14" max="16384" width="9" style="1"/>
  </cols>
  <sheetData>
    <row r="1" spans="1:13" ht="23.25" x14ac:dyDescent="0.35">
      <c r="A1" s="83"/>
      <c r="E1" s="83"/>
      <c r="G1" s="178" t="s">
        <v>151</v>
      </c>
      <c r="H1" s="178"/>
      <c r="I1" s="178"/>
      <c r="J1" s="179"/>
      <c r="K1" s="174"/>
      <c r="L1" s="174"/>
      <c r="M1" s="174"/>
    </row>
    <row r="2" spans="1:13" ht="49.5" customHeight="1" x14ac:dyDescent="0.35">
      <c r="A2" s="83"/>
      <c r="E2" s="83"/>
      <c r="G2" s="252" t="s">
        <v>158</v>
      </c>
      <c r="H2" s="253"/>
      <c r="I2" s="253"/>
      <c r="J2" s="253"/>
      <c r="K2" s="253"/>
      <c r="L2" s="253"/>
      <c r="M2" s="253"/>
    </row>
    <row r="3" spans="1:13" ht="24" customHeight="1" x14ac:dyDescent="0.35">
      <c r="A3" s="83"/>
      <c r="E3" s="83"/>
      <c r="G3" s="174"/>
      <c r="H3" s="174"/>
      <c r="I3" s="174"/>
      <c r="J3" s="174"/>
      <c r="K3" s="174"/>
      <c r="L3" s="174"/>
      <c r="M3" s="174"/>
    </row>
    <row r="4" spans="1:13" ht="21.75" customHeight="1" x14ac:dyDescent="0.35">
      <c r="G4" s="141" t="s">
        <v>66</v>
      </c>
      <c r="H4" s="174"/>
      <c r="I4" s="174"/>
      <c r="J4" s="174"/>
      <c r="K4" s="178"/>
      <c r="L4" s="178"/>
      <c r="M4" s="179"/>
    </row>
    <row r="5" spans="1:13" ht="58.5" customHeight="1" x14ac:dyDescent="0.3">
      <c r="G5" s="207" t="s">
        <v>93</v>
      </c>
      <c r="H5" s="219"/>
      <c r="I5" s="219"/>
      <c r="J5" s="219"/>
      <c r="K5" s="219"/>
      <c r="L5" s="219"/>
      <c r="M5" s="219"/>
    </row>
    <row r="6" spans="1:13" ht="18.75" x14ac:dyDescent="0.25">
      <c r="A6" s="8"/>
      <c r="K6" s="289"/>
      <c r="L6" s="289"/>
      <c r="M6" s="289"/>
    </row>
    <row r="7" spans="1:13" ht="22.5" x14ac:dyDescent="0.25">
      <c r="A7" s="258" t="s">
        <v>0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</row>
    <row r="8" spans="1:13" ht="53.25" customHeight="1" thickBot="1" x14ac:dyDescent="0.3">
      <c r="A8" s="290" t="s">
        <v>148</v>
      </c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</row>
    <row r="9" spans="1:13" ht="18.75" x14ac:dyDescent="0.25">
      <c r="A9" s="241" t="s">
        <v>12</v>
      </c>
      <c r="B9" s="243" t="s">
        <v>94</v>
      </c>
      <c r="C9" s="243" t="s">
        <v>95</v>
      </c>
      <c r="D9" s="243" t="s">
        <v>15</v>
      </c>
      <c r="E9" s="243" t="s">
        <v>16</v>
      </c>
      <c r="F9" s="243"/>
      <c r="G9" s="243"/>
      <c r="H9" s="243"/>
      <c r="I9" s="142" t="s">
        <v>33</v>
      </c>
      <c r="J9" s="142" t="s">
        <v>69</v>
      </c>
      <c r="K9" s="142" t="s">
        <v>70</v>
      </c>
      <c r="L9" s="142" t="s">
        <v>80</v>
      </c>
      <c r="M9" s="245" t="s">
        <v>17</v>
      </c>
    </row>
    <row r="10" spans="1:13" ht="102" customHeight="1" thickBot="1" x14ac:dyDescent="0.3">
      <c r="A10" s="242"/>
      <c r="B10" s="244"/>
      <c r="C10" s="244"/>
      <c r="D10" s="244"/>
      <c r="E10" s="143" t="s">
        <v>18</v>
      </c>
      <c r="F10" s="143" t="s">
        <v>19</v>
      </c>
      <c r="G10" s="143" t="s">
        <v>20</v>
      </c>
      <c r="H10" s="143" t="s">
        <v>21</v>
      </c>
      <c r="I10" s="143" t="s">
        <v>22</v>
      </c>
      <c r="J10" s="143" t="s">
        <v>22</v>
      </c>
      <c r="K10" s="143" t="s">
        <v>22</v>
      </c>
      <c r="L10" s="143" t="s">
        <v>22</v>
      </c>
      <c r="M10" s="292"/>
    </row>
    <row r="11" spans="1:13" ht="16.5" thickBot="1" x14ac:dyDescent="0.3">
      <c r="A11" s="204">
        <v>1</v>
      </c>
      <c r="B11" s="205">
        <v>2</v>
      </c>
      <c r="C11" s="205">
        <v>3</v>
      </c>
      <c r="D11" s="205">
        <v>4</v>
      </c>
      <c r="E11" s="205">
        <v>5</v>
      </c>
      <c r="F11" s="205">
        <v>6</v>
      </c>
      <c r="G11" s="205">
        <v>7</v>
      </c>
      <c r="H11" s="205">
        <v>8</v>
      </c>
      <c r="I11" s="205">
        <v>9</v>
      </c>
      <c r="J11" s="205">
        <v>10</v>
      </c>
      <c r="K11" s="205">
        <v>11</v>
      </c>
      <c r="L11" s="205">
        <v>12</v>
      </c>
      <c r="M11" s="206">
        <v>15</v>
      </c>
    </row>
    <row r="12" spans="1:13" s="13" customFormat="1" ht="31.5" x14ac:dyDescent="0.25">
      <c r="A12" s="305">
        <v>1</v>
      </c>
      <c r="B12" s="297" t="s">
        <v>96</v>
      </c>
      <c r="C12" s="297" t="s">
        <v>97</v>
      </c>
      <c r="D12" s="202" t="s">
        <v>98</v>
      </c>
      <c r="E12" s="180"/>
      <c r="F12" s="180"/>
      <c r="G12" s="180"/>
      <c r="H12" s="180"/>
      <c r="I12" s="181">
        <f>SUM(I14)</f>
        <v>200</v>
      </c>
      <c r="J12" s="181">
        <v>750</v>
      </c>
      <c r="K12" s="181">
        <f>SUM(K15,K24)</f>
        <v>750</v>
      </c>
      <c r="L12" s="181">
        <v>750</v>
      </c>
      <c r="M12" s="182">
        <f>SUM(J12:L12)</f>
        <v>2250</v>
      </c>
    </row>
    <row r="13" spans="1:13" s="13" customFormat="1" ht="18.75" x14ac:dyDescent="0.25">
      <c r="A13" s="306"/>
      <c r="B13" s="298"/>
      <c r="C13" s="298"/>
      <c r="D13" s="52" t="s">
        <v>24</v>
      </c>
      <c r="E13" s="85"/>
      <c r="F13" s="85"/>
      <c r="G13" s="85"/>
      <c r="H13" s="85"/>
      <c r="I13" s="183"/>
      <c r="J13" s="183"/>
      <c r="K13" s="183"/>
      <c r="L13" s="183"/>
      <c r="M13" s="184">
        <f>SUM(I13:J13)</f>
        <v>0</v>
      </c>
    </row>
    <row r="14" spans="1:13" s="13" customFormat="1" ht="33.75" customHeight="1" thickBot="1" x14ac:dyDescent="0.3">
      <c r="A14" s="307"/>
      <c r="B14" s="299"/>
      <c r="C14" s="299"/>
      <c r="D14" s="203" t="s">
        <v>99</v>
      </c>
      <c r="E14" s="149">
        <v>281</v>
      </c>
      <c r="F14" s="185" t="s">
        <v>57</v>
      </c>
      <c r="G14" s="186"/>
      <c r="H14" s="186"/>
      <c r="I14" s="187">
        <f>SUM(I28,I17)</f>
        <v>200</v>
      </c>
      <c r="J14" s="187">
        <v>750</v>
      </c>
      <c r="K14" s="187">
        <v>750</v>
      </c>
      <c r="L14" s="187">
        <v>750</v>
      </c>
      <c r="M14" s="188">
        <f>SUM(J14:L14)</f>
        <v>2250</v>
      </c>
    </row>
    <row r="15" spans="1:13" s="13" customFormat="1" ht="31.5" x14ac:dyDescent="0.25">
      <c r="A15" s="300" t="s">
        <v>3</v>
      </c>
      <c r="B15" s="301" t="s">
        <v>8</v>
      </c>
      <c r="C15" s="303" t="s">
        <v>51</v>
      </c>
      <c r="D15" s="106" t="s">
        <v>42</v>
      </c>
      <c r="E15" s="189"/>
      <c r="F15" s="189"/>
      <c r="G15" s="189"/>
      <c r="H15" s="189"/>
      <c r="I15" s="190">
        <v>150</v>
      </c>
      <c r="J15" s="190">
        <v>700</v>
      </c>
      <c r="K15" s="190">
        <v>700</v>
      </c>
      <c r="L15" s="190">
        <v>700</v>
      </c>
      <c r="M15" s="191">
        <v>2100</v>
      </c>
    </row>
    <row r="16" spans="1:13" s="13" customFormat="1" ht="18.75" x14ac:dyDescent="0.25">
      <c r="A16" s="293"/>
      <c r="B16" s="302"/>
      <c r="C16" s="304"/>
      <c r="D16" s="145" t="s">
        <v>24</v>
      </c>
      <c r="E16" s="192"/>
      <c r="F16" s="192"/>
      <c r="G16" s="192"/>
      <c r="H16" s="192"/>
      <c r="I16" s="193">
        <v>0</v>
      </c>
      <c r="J16" s="193">
        <v>0</v>
      </c>
      <c r="K16" s="193">
        <v>0</v>
      </c>
      <c r="L16" s="193"/>
      <c r="M16" s="194">
        <f>SUM(I16:L16)</f>
        <v>0</v>
      </c>
    </row>
    <row r="17" spans="1:13" s="13" customFormat="1" ht="30.75" customHeight="1" x14ac:dyDescent="0.25">
      <c r="A17" s="293"/>
      <c r="B17" s="302"/>
      <c r="C17" s="304"/>
      <c r="D17" s="52" t="s">
        <v>99</v>
      </c>
      <c r="E17" s="85">
        <v>281</v>
      </c>
      <c r="F17" s="195"/>
      <c r="G17" s="85"/>
      <c r="H17" s="85"/>
      <c r="I17" s="183">
        <v>150</v>
      </c>
      <c r="J17" s="183">
        <f>'+пр к ПП1'!I25</f>
        <v>0</v>
      </c>
      <c r="K17" s="183">
        <f>'+пр к ПП1'!J25</f>
        <v>0</v>
      </c>
      <c r="L17" s="183">
        <f>'+пр к ПП1'!K25</f>
        <v>0</v>
      </c>
      <c r="M17" s="184">
        <f>SUM(J17:L17)</f>
        <v>0</v>
      </c>
    </row>
    <row r="18" spans="1:13" s="13" customFormat="1" ht="31.5" x14ac:dyDescent="0.25">
      <c r="A18" s="293"/>
      <c r="B18" s="302"/>
      <c r="C18" s="304"/>
      <c r="D18" s="145" t="s">
        <v>103</v>
      </c>
      <c r="E18" s="196">
        <v>281</v>
      </c>
      <c r="F18" s="197"/>
      <c r="G18" s="196"/>
      <c r="H18" s="196"/>
      <c r="I18" s="193"/>
      <c r="J18" s="193">
        <v>0</v>
      </c>
      <c r="K18" s="193">
        <v>0</v>
      </c>
      <c r="L18" s="193">
        <v>0</v>
      </c>
      <c r="M18" s="194">
        <v>0</v>
      </c>
    </row>
    <row r="19" spans="1:13" s="13" customFormat="1" ht="31.5" x14ac:dyDescent="0.25">
      <c r="A19" s="293"/>
      <c r="B19" s="302"/>
      <c r="C19" s="304"/>
      <c r="D19" s="145" t="s">
        <v>102</v>
      </c>
      <c r="E19" s="196">
        <v>281</v>
      </c>
      <c r="F19" s="197"/>
      <c r="G19" s="196"/>
      <c r="H19" s="196"/>
      <c r="I19" s="193"/>
      <c r="J19" s="193">
        <v>0</v>
      </c>
      <c r="K19" s="193">
        <v>0</v>
      </c>
      <c r="L19" s="193">
        <v>0</v>
      </c>
      <c r="M19" s="194">
        <v>0</v>
      </c>
    </row>
    <row r="20" spans="1:13" s="13" customFormat="1" ht="31.5" x14ac:dyDescent="0.25">
      <c r="A20" s="293"/>
      <c r="B20" s="302"/>
      <c r="C20" s="304"/>
      <c r="D20" s="145" t="s">
        <v>100</v>
      </c>
      <c r="E20" s="196">
        <v>281</v>
      </c>
      <c r="F20" s="197"/>
      <c r="G20" s="196"/>
      <c r="H20" s="196"/>
      <c r="I20" s="193"/>
      <c r="J20" s="193">
        <v>0</v>
      </c>
      <c r="K20" s="193">
        <v>0</v>
      </c>
      <c r="L20" s="193">
        <v>0</v>
      </c>
      <c r="M20" s="194">
        <v>0</v>
      </c>
    </row>
    <row r="21" spans="1:13" s="13" customFormat="1" ht="31.5" x14ac:dyDescent="0.25">
      <c r="A21" s="293"/>
      <c r="B21" s="302"/>
      <c r="C21" s="304"/>
      <c r="D21" s="145" t="s">
        <v>104</v>
      </c>
      <c r="E21" s="196">
        <v>281</v>
      </c>
      <c r="F21" s="197"/>
      <c r="G21" s="196"/>
      <c r="H21" s="196"/>
      <c r="I21" s="193"/>
      <c r="J21" s="193">
        <v>0</v>
      </c>
      <c r="K21" s="193">
        <v>0</v>
      </c>
      <c r="L21" s="193">
        <v>0</v>
      </c>
      <c r="M21" s="194"/>
    </row>
    <row r="22" spans="1:13" s="13" customFormat="1" ht="31.5" x14ac:dyDescent="0.25">
      <c r="A22" s="293"/>
      <c r="B22" s="302"/>
      <c r="C22" s="304"/>
      <c r="D22" s="145" t="s">
        <v>105</v>
      </c>
      <c r="E22" s="196">
        <v>281</v>
      </c>
      <c r="F22" s="197" t="s">
        <v>57</v>
      </c>
      <c r="G22" s="196">
        <v>1310083987</v>
      </c>
      <c r="H22" s="196">
        <v>244</v>
      </c>
      <c r="I22" s="193"/>
      <c r="J22" s="193">
        <v>700</v>
      </c>
      <c r="K22" s="193">
        <v>700</v>
      </c>
      <c r="L22" s="193">
        <v>700</v>
      </c>
      <c r="M22" s="194">
        <v>2100</v>
      </c>
    </row>
    <row r="23" spans="1:13" s="13" customFormat="1" ht="31.5" x14ac:dyDescent="0.25">
      <c r="A23" s="293"/>
      <c r="B23" s="302"/>
      <c r="C23" s="304"/>
      <c r="D23" s="145" t="s">
        <v>101</v>
      </c>
      <c r="E23" s="196">
        <v>281</v>
      </c>
      <c r="F23" s="197"/>
      <c r="G23" s="196"/>
      <c r="H23" s="196"/>
      <c r="I23" s="193"/>
      <c r="J23" s="198"/>
      <c r="K23" s="198"/>
      <c r="L23" s="198"/>
      <c r="M23" s="194">
        <v>0</v>
      </c>
    </row>
    <row r="24" spans="1:13" s="13" customFormat="1" ht="31.5" x14ac:dyDescent="0.25">
      <c r="A24" s="293" t="s">
        <v>34</v>
      </c>
      <c r="B24" s="295" t="s">
        <v>36</v>
      </c>
      <c r="C24" s="295"/>
      <c r="D24" s="145" t="s">
        <v>42</v>
      </c>
      <c r="E24" s="196"/>
      <c r="F24" s="196"/>
      <c r="G24" s="196"/>
      <c r="H24" s="196"/>
      <c r="I24" s="193">
        <v>50</v>
      </c>
      <c r="J24" s="193">
        <v>50</v>
      </c>
      <c r="K24" s="193">
        <v>50</v>
      </c>
      <c r="L24" s="193">
        <v>50</v>
      </c>
      <c r="M24" s="194">
        <f>SUM(J24:L24)</f>
        <v>150</v>
      </c>
    </row>
    <row r="25" spans="1:13" s="13" customFormat="1" ht="18.75" x14ac:dyDescent="0.25">
      <c r="A25" s="293"/>
      <c r="B25" s="295"/>
      <c r="C25" s="295"/>
      <c r="D25" s="145" t="s">
        <v>24</v>
      </c>
      <c r="E25" s="196"/>
      <c r="F25" s="196"/>
      <c r="G25" s="196"/>
      <c r="H25" s="196"/>
      <c r="I25" s="193"/>
      <c r="J25" s="193"/>
      <c r="K25" s="193"/>
      <c r="L25" s="193"/>
      <c r="M25" s="194">
        <f>SUM(I25:J25)</f>
        <v>0</v>
      </c>
    </row>
    <row r="26" spans="1:13" s="13" customFormat="1" ht="31.5" x14ac:dyDescent="0.25">
      <c r="A26" s="293"/>
      <c r="B26" s="295"/>
      <c r="C26" s="295"/>
      <c r="D26" s="145" t="s">
        <v>129</v>
      </c>
      <c r="E26" s="85"/>
      <c r="F26" s="85"/>
      <c r="G26" s="85">
        <v>1320085180</v>
      </c>
      <c r="H26" s="85"/>
      <c r="I26" s="183"/>
      <c r="J26" s="183">
        <v>0</v>
      </c>
      <c r="K26" s="183">
        <v>0</v>
      </c>
      <c r="L26" s="183">
        <v>0</v>
      </c>
      <c r="M26" s="184">
        <v>0</v>
      </c>
    </row>
    <row r="27" spans="1:13" s="13" customFormat="1" ht="31.5" x14ac:dyDescent="0.25">
      <c r="A27" s="293"/>
      <c r="B27" s="295"/>
      <c r="C27" s="295"/>
      <c r="D27" s="145" t="s">
        <v>128</v>
      </c>
      <c r="E27" s="85"/>
      <c r="F27" s="85"/>
      <c r="G27" s="85">
        <v>1320085180</v>
      </c>
      <c r="H27" s="85"/>
      <c r="I27" s="183"/>
      <c r="J27" s="183">
        <v>0</v>
      </c>
      <c r="K27" s="183">
        <v>0</v>
      </c>
      <c r="L27" s="183">
        <v>0</v>
      </c>
      <c r="M27" s="184">
        <v>0</v>
      </c>
    </row>
    <row r="28" spans="1:13" s="13" customFormat="1" ht="19.5" thickBot="1" x14ac:dyDescent="0.3">
      <c r="A28" s="294"/>
      <c r="B28" s="296"/>
      <c r="C28" s="296"/>
      <c r="D28" s="100" t="s">
        <v>99</v>
      </c>
      <c r="E28" s="143">
        <v>281</v>
      </c>
      <c r="F28" s="199" t="s">
        <v>57</v>
      </c>
      <c r="G28" s="143">
        <v>1320083790</v>
      </c>
      <c r="H28" s="143">
        <v>244</v>
      </c>
      <c r="I28" s="200">
        <v>50</v>
      </c>
      <c r="J28" s="200">
        <v>50</v>
      </c>
      <c r="K28" s="200">
        <v>50</v>
      </c>
      <c r="L28" s="200">
        <v>50</v>
      </c>
      <c r="M28" s="201">
        <f>SUM(J28:L28)</f>
        <v>150</v>
      </c>
    </row>
  </sheetData>
  <mergeCells count="20">
    <mergeCell ref="A24:A28"/>
    <mergeCell ref="B24:B28"/>
    <mergeCell ref="C24:C28"/>
    <mergeCell ref="B12:B14"/>
    <mergeCell ref="C12:C14"/>
    <mergeCell ref="A15:A23"/>
    <mergeCell ref="B15:B23"/>
    <mergeCell ref="C15:C23"/>
    <mergeCell ref="A12:A14"/>
    <mergeCell ref="G2:M2"/>
    <mergeCell ref="G5:M5"/>
    <mergeCell ref="D9:D10"/>
    <mergeCell ref="E9:H9"/>
    <mergeCell ref="A7:M7"/>
    <mergeCell ref="K6:M6"/>
    <mergeCell ref="A8:M8"/>
    <mergeCell ref="M9:M10"/>
    <mergeCell ref="A9:A10"/>
    <mergeCell ref="B9:B10"/>
    <mergeCell ref="C9:C10"/>
  </mergeCells>
  <pageMargins left="0.78740157480314965" right="0.78740157480314965" top="1.1811023622047245" bottom="0.39370078740157483" header="0.31496062992125984" footer="0.31496062992125984"/>
  <pageSetup paperSize="9" scale="57" fitToHeight="2" orientation="landscape" r:id="rId1"/>
  <headerFooter>
    <oddHeader>&amp;C13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27"/>
  <sheetViews>
    <sheetView tabSelected="1" view="pageLayout" zoomScaleNormal="100" zoomScaleSheetLayoutView="100" workbookViewId="0">
      <selection activeCell="I2" sqref="I2:L2"/>
    </sheetView>
  </sheetViews>
  <sheetFormatPr defaultRowHeight="18.75" outlineLevelCol="1" x14ac:dyDescent="0.3"/>
  <cols>
    <col min="1" max="1" width="5.375" style="15" customWidth="1"/>
    <col min="2" max="2" width="33.25" style="4" customWidth="1"/>
    <col min="3" max="3" width="49.25" style="4" customWidth="1"/>
    <col min="4" max="4" width="26.5" style="4" customWidth="1"/>
    <col min="5" max="7" width="13" style="31" hidden="1" customWidth="1" outlineLevel="1"/>
    <col min="8" max="8" width="13.375" style="4" hidden="1" customWidth="1" collapsed="1"/>
    <col min="9" max="11" width="14.125" style="4" customWidth="1"/>
    <col min="12" max="12" width="20.625" style="4" customWidth="1"/>
    <col min="13" max="16384" width="9" style="4"/>
  </cols>
  <sheetData>
    <row r="1" spans="1:12" ht="20.25" x14ac:dyDescent="0.3">
      <c r="I1" s="177" t="s">
        <v>152</v>
      </c>
      <c r="J1" s="177"/>
      <c r="K1" s="177"/>
      <c r="L1" s="175"/>
    </row>
    <row r="2" spans="1:12" ht="52.5" customHeight="1" x14ac:dyDescent="0.3">
      <c r="I2" s="207" t="s">
        <v>158</v>
      </c>
      <c r="J2" s="219"/>
      <c r="K2" s="219"/>
      <c r="L2" s="219"/>
    </row>
    <row r="3" spans="1:12" ht="45.75" customHeight="1" x14ac:dyDescent="0.3"/>
    <row r="4" spans="1:12" ht="20.25" x14ac:dyDescent="0.3">
      <c r="A4" s="220" t="s">
        <v>0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</row>
    <row r="5" spans="1:12" ht="57" customHeight="1" x14ac:dyDescent="0.3">
      <c r="A5" s="240" t="s">
        <v>149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spans="1:12" ht="42" customHeight="1" thickBot="1" x14ac:dyDescent="0.35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</row>
    <row r="7" spans="1:12" ht="19.5" customHeight="1" x14ac:dyDescent="0.3">
      <c r="A7" s="210" t="s">
        <v>12</v>
      </c>
      <c r="B7" s="213" t="s">
        <v>154</v>
      </c>
      <c r="C7" s="213" t="s">
        <v>127</v>
      </c>
      <c r="D7" s="213" t="s">
        <v>26</v>
      </c>
      <c r="E7" s="93">
        <v>2014</v>
      </c>
      <c r="F7" s="93">
        <v>2015</v>
      </c>
      <c r="G7" s="93">
        <v>2016</v>
      </c>
      <c r="H7" s="94" t="s">
        <v>33</v>
      </c>
      <c r="I7" s="94" t="s">
        <v>69</v>
      </c>
      <c r="J7" s="94" t="s">
        <v>70</v>
      </c>
      <c r="K7" s="94" t="s">
        <v>80</v>
      </c>
      <c r="L7" s="227" t="s">
        <v>106</v>
      </c>
    </row>
    <row r="8" spans="1:12" ht="38.25" customHeight="1" thickBot="1" x14ac:dyDescent="0.35">
      <c r="A8" s="212"/>
      <c r="B8" s="215"/>
      <c r="C8" s="215"/>
      <c r="D8" s="215"/>
      <c r="E8" s="104"/>
      <c r="F8" s="104"/>
      <c r="G8" s="104"/>
      <c r="H8" s="105" t="s">
        <v>22</v>
      </c>
      <c r="I8" s="105" t="s">
        <v>22</v>
      </c>
      <c r="J8" s="105" t="s">
        <v>22</v>
      </c>
      <c r="K8" s="105" t="s">
        <v>22</v>
      </c>
      <c r="L8" s="259"/>
    </row>
    <row r="9" spans="1:12" ht="21" customHeight="1" thickBot="1" x14ac:dyDescent="0.35">
      <c r="A9" s="108">
        <v>1</v>
      </c>
      <c r="B9" s="109">
        <v>2</v>
      </c>
      <c r="C9" s="109">
        <v>3</v>
      </c>
      <c r="D9" s="109">
        <v>4</v>
      </c>
      <c r="E9" s="110"/>
      <c r="F9" s="110"/>
      <c r="G9" s="110"/>
      <c r="H9" s="109">
        <v>5</v>
      </c>
      <c r="I9" s="109">
        <v>5</v>
      </c>
      <c r="J9" s="109">
        <v>6</v>
      </c>
      <c r="K9" s="109">
        <v>7</v>
      </c>
      <c r="L9" s="111">
        <v>8</v>
      </c>
    </row>
    <row r="10" spans="1:12" ht="19.5" customHeight="1" x14ac:dyDescent="0.3">
      <c r="A10" s="315">
        <v>1</v>
      </c>
      <c r="B10" s="308" t="s">
        <v>96</v>
      </c>
      <c r="C10" s="308" t="str">
        <f>'+пр 4 к МП'!C12</f>
        <v>Профилактика правонарушений и антитеррористической защищенности на территории Туруханского муниципального округа</v>
      </c>
      <c r="D10" s="168" t="s">
        <v>25</v>
      </c>
      <c r="E10" s="169" t="e">
        <f>E16+E22+#REF!</f>
        <v>#REF!</v>
      </c>
      <c r="F10" s="169" t="e">
        <f>F16+F22+#REF!</f>
        <v>#REF!</v>
      </c>
      <c r="G10" s="169" t="e">
        <f>G16+G22+#REF!</f>
        <v>#REF!</v>
      </c>
      <c r="H10" s="170">
        <v>200</v>
      </c>
      <c r="I10" s="171">
        <v>750</v>
      </c>
      <c r="J10" s="171">
        <v>750</v>
      </c>
      <c r="K10" s="171">
        <v>750</v>
      </c>
      <c r="L10" s="172">
        <v>2250</v>
      </c>
    </row>
    <row r="11" spans="1:12" ht="18.75" customHeight="1" x14ac:dyDescent="0.3">
      <c r="A11" s="311"/>
      <c r="B11" s="309"/>
      <c r="C11" s="309"/>
      <c r="D11" s="138" t="s">
        <v>13</v>
      </c>
      <c r="E11" s="32"/>
      <c r="F11" s="32"/>
      <c r="G11" s="32"/>
      <c r="H11" s="14"/>
      <c r="I11" s="14"/>
      <c r="J11" s="14"/>
      <c r="K11" s="14"/>
      <c r="L11" s="96"/>
    </row>
    <row r="12" spans="1:12" ht="62.25" customHeight="1" x14ac:dyDescent="0.3">
      <c r="A12" s="311"/>
      <c r="B12" s="309"/>
      <c r="C12" s="309"/>
      <c r="D12" s="138" t="s">
        <v>107</v>
      </c>
      <c r="E12" s="32"/>
      <c r="F12" s="32"/>
      <c r="G12" s="32"/>
      <c r="H12" s="14"/>
      <c r="I12" s="71">
        <v>750</v>
      </c>
      <c r="J12" s="71">
        <v>750</v>
      </c>
      <c r="K12" s="71">
        <v>750</v>
      </c>
      <c r="L12" s="95">
        <v>2250</v>
      </c>
    </row>
    <row r="13" spans="1:12" x14ac:dyDescent="0.3">
      <c r="A13" s="311"/>
      <c r="B13" s="309"/>
      <c r="C13" s="309"/>
      <c r="D13" s="138" t="s">
        <v>38</v>
      </c>
      <c r="E13" s="34" t="e">
        <f>E18+E24+#REF!</f>
        <v>#REF!</v>
      </c>
      <c r="F13" s="34" t="e">
        <f>F18+F24+#REF!</f>
        <v>#REF!</v>
      </c>
      <c r="G13" s="34" t="e">
        <f>G18+G24+#REF!</f>
        <v>#REF!</v>
      </c>
      <c r="H13" s="35">
        <v>0</v>
      </c>
      <c r="I13" s="35">
        <v>0</v>
      </c>
      <c r="J13" s="35">
        <v>0</v>
      </c>
      <c r="K13" s="35">
        <v>0</v>
      </c>
      <c r="L13" s="96">
        <v>0</v>
      </c>
    </row>
    <row r="14" spans="1:12" ht="18.75" customHeight="1" x14ac:dyDescent="0.3">
      <c r="A14" s="311"/>
      <c r="B14" s="309"/>
      <c r="C14" s="309"/>
      <c r="D14" s="97" t="s">
        <v>37</v>
      </c>
      <c r="E14" s="34" t="e">
        <f>E19+E25+#REF!</f>
        <v>#REF!</v>
      </c>
      <c r="F14" s="34" t="e">
        <f>F19+F25+#REF!</f>
        <v>#REF!</v>
      </c>
      <c r="G14" s="34" t="e">
        <f>G19+G25+#REF!</f>
        <v>#REF!</v>
      </c>
      <c r="H14" s="35">
        <v>0</v>
      </c>
      <c r="I14" s="35">
        <v>0</v>
      </c>
      <c r="J14" s="35">
        <v>0</v>
      </c>
      <c r="K14" s="35">
        <v>0</v>
      </c>
      <c r="L14" s="96">
        <v>0</v>
      </c>
    </row>
    <row r="15" spans="1:12" ht="19.5" thickBot="1" x14ac:dyDescent="0.35">
      <c r="A15" s="312"/>
      <c r="B15" s="310"/>
      <c r="C15" s="310"/>
      <c r="D15" s="100" t="s">
        <v>14</v>
      </c>
      <c r="E15" s="173" t="e">
        <f>#REF!+#REF!+#REF!</f>
        <v>#REF!</v>
      </c>
      <c r="F15" s="173" t="e">
        <f>#REF!+#REF!+#REF!</f>
        <v>#REF!</v>
      </c>
      <c r="G15" s="173" t="e">
        <f>#REF!+#REF!+#REF!</f>
        <v>#REF!</v>
      </c>
      <c r="H15" s="113">
        <v>0</v>
      </c>
      <c r="I15" s="113">
        <v>0</v>
      </c>
      <c r="J15" s="113">
        <v>0</v>
      </c>
      <c r="K15" s="113">
        <v>0</v>
      </c>
      <c r="L15" s="103">
        <v>0</v>
      </c>
    </row>
    <row r="16" spans="1:12" x14ac:dyDescent="0.3">
      <c r="A16" s="313" t="s">
        <v>3</v>
      </c>
      <c r="B16" s="314" t="s">
        <v>8</v>
      </c>
      <c r="C16" s="314" t="str">
        <f>'+пр 4 к МП'!C15</f>
        <v>Профилактика правонарушений, укрепление общественного порядка и общественной безопасности</v>
      </c>
      <c r="D16" s="106" t="s">
        <v>25</v>
      </c>
      <c r="E16" s="167">
        <f>SUM(E18:E21)</f>
        <v>0</v>
      </c>
      <c r="F16" s="167">
        <f>SUM(F18:F21)</f>
        <v>0</v>
      </c>
      <c r="G16" s="167">
        <f>SUM(G18:G21)</f>
        <v>0</v>
      </c>
      <c r="H16" s="107">
        <v>150</v>
      </c>
      <c r="I16" s="165">
        <f>I18</f>
        <v>700</v>
      </c>
      <c r="J16" s="165">
        <f t="shared" ref="J16:L16" si="0">J18</f>
        <v>700</v>
      </c>
      <c r="K16" s="165">
        <f t="shared" si="0"/>
        <v>700</v>
      </c>
      <c r="L16" s="166">
        <f t="shared" si="0"/>
        <v>2100</v>
      </c>
    </row>
    <row r="17" spans="1:12" x14ac:dyDescent="0.3">
      <c r="A17" s="311"/>
      <c r="B17" s="309"/>
      <c r="C17" s="309"/>
      <c r="D17" s="82" t="s">
        <v>13</v>
      </c>
      <c r="E17" s="42"/>
      <c r="F17" s="42"/>
      <c r="G17" s="42"/>
      <c r="H17" s="35"/>
      <c r="I17" s="35"/>
      <c r="J17" s="35"/>
      <c r="K17" s="35"/>
      <c r="L17" s="98"/>
    </row>
    <row r="18" spans="1:12" x14ac:dyDescent="0.3">
      <c r="A18" s="311"/>
      <c r="B18" s="309"/>
      <c r="C18" s="309"/>
      <c r="D18" s="52" t="s">
        <v>107</v>
      </c>
      <c r="E18" s="44"/>
      <c r="F18" s="44"/>
      <c r="G18" s="44"/>
      <c r="H18" s="66">
        <v>0</v>
      </c>
      <c r="I18" s="66">
        <f>'+пр 4 к МП'!J15</f>
        <v>700</v>
      </c>
      <c r="J18" s="66">
        <f>'+пр 4 к МП'!K15</f>
        <v>700</v>
      </c>
      <c r="K18" s="66">
        <f>'+пр 4 к МП'!L15</f>
        <v>700</v>
      </c>
      <c r="L18" s="112">
        <f>I18+J18+K18</f>
        <v>2100</v>
      </c>
    </row>
    <row r="19" spans="1:12" x14ac:dyDescent="0.3">
      <c r="A19" s="311"/>
      <c r="B19" s="309"/>
      <c r="C19" s="309"/>
      <c r="D19" s="82" t="s">
        <v>38</v>
      </c>
      <c r="E19" s="42"/>
      <c r="F19" s="42"/>
      <c r="G19" s="42"/>
      <c r="H19" s="35">
        <v>0</v>
      </c>
      <c r="I19" s="35">
        <v>0</v>
      </c>
      <c r="J19" s="35">
        <v>0</v>
      </c>
      <c r="K19" s="35">
        <v>0</v>
      </c>
      <c r="L19" s="98">
        <v>0</v>
      </c>
    </row>
    <row r="20" spans="1:12" ht="18.75" customHeight="1" x14ac:dyDescent="0.3">
      <c r="A20" s="311"/>
      <c r="B20" s="309"/>
      <c r="C20" s="309"/>
      <c r="D20" s="97" t="s">
        <v>37</v>
      </c>
      <c r="E20" s="42"/>
      <c r="F20" s="42"/>
      <c r="G20" s="42"/>
      <c r="H20" s="35">
        <v>150</v>
      </c>
      <c r="I20" s="35">
        <v>0</v>
      </c>
      <c r="J20" s="35">
        <v>0</v>
      </c>
      <c r="K20" s="35">
        <v>0</v>
      </c>
      <c r="L20" s="98">
        <v>0</v>
      </c>
    </row>
    <row r="21" spans="1:12" x14ac:dyDescent="0.3">
      <c r="A21" s="311"/>
      <c r="B21" s="309"/>
      <c r="C21" s="309"/>
      <c r="D21" s="82" t="s">
        <v>14</v>
      </c>
      <c r="E21" s="43"/>
      <c r="F21" s="43"/>
      <c r="G21" s="43"/>
      <c r="H21" s="35">
        <v>0</v>
      </c>
      <c r="I21" s="35">
        <v>0</v>
      </c>
      <c r="J21" s="35">
        <v>0</v>
      </c>
      <c r="K21" s="35">
        <v>0</v>
      </c>
      <c r="L21" s="98">
        <v>0</v>
      </c>
    </row>
    <row r="22" spans="1:12" x14ac:dyDescent="0.3">
      <c r="A22" s="311" t="s">
        <v>34</v>
      </c>
      <c r="B22" s="309" t="s">
        <v>36</v>
      </c>
      <c r="C22" s="309">
        <f>'+пр 4 к МП'!C24</f>
        <v>0</v>
      </c>
      <c r="D22" s="82" t="s">
        <v>25</v>
      </c>
      <c r="E22" s="30">
        <f>SUM(E24:E27)</f>
        <v>0</v>
      </c>
      <c r="F22" s="30">
        <f>SUM(F24:F27)</f>
        <v>0</v>
      </c>
      <c r="G22" s="30">
        <f>SUM(G24:G27)</f>
        <v>0</v>
      </c>
      <c r="H22" s="51">
        <v>50</v>
      </c>
      <c r="I22" s="71">
        <v>50</v>
      </c>
      <c r="J22" s="71">
        <v>50</v>
      </c>
      <c r="K22" s="71">
        <v>50</v>
      </c>
      <c r="L22" s="95">
        <v>150</v>
      </c>
    </row>
    <row r="23" spans="1:12" x14ac:dyDescent="0.3">
      <c r="A23" s="311"/>
      <c r="B23" s="309"/>
      <c r="C23" s="309"/>
      <c r="D23" s="82" t="s">
        <v>13</v>
      </c>
      <c r="E23" s="30"/>
      <c r="F23" s="30"/>
      <c r="G23" s="30"/>
      <c r="H23" s="14"/>
      <c r="I23" s="14"/>
      <c r="J23" s="14"/>
      <c r="K23" s="14"/>
      <c r="L23" s="96"/>
    </row>
    <row r="24" spans="1:12" x14ac:dyDescent="0.3">
      <c r="A24" s="311"/>
      <c r="B24" s="309"/>
      <c r="C24" s="309"/>
      <c r="D24" s="82" t="s">
        <v>107</v>
      </c>
      <c r="E24" s="33"/>
      <c r="F24" s="33"/>
      <c r="G24" s="33"/>
      <c r="H24" s="14">
        <v>0</v>
      </c>
      <c r="I24" s="71">
        <v>50</v>
      </c>
      <c r="J24" s="71">
        <v>50</v>
      </c>
      <c r="K24" s="71">
        <v>50</v>
      </c>
      <c r="L24" s="95">
        <v>150</v>
      </c>
    </row>
    <row r="25" spans="1:12" x14ac:dyDescent="0.3">
      <c r="A25" s="311"/>
      <c r="B25" s="309"/>
      <c r="C25" s="309"/>
      <c r="D25" s="82" t="s">
        <v>38</v>
      </c>
      <c r="E25" s="30"/>
      <c r="F25" s="30"/>
      <c r="G25" s="30"/>
      <c r="H25" s="14">
        <v>0</v>
      </c>
      <c r="I25" s="14">
        <v>0</v>
      </c>
      <c r="J25" s="14">
        <v>0</v>
      </c>
      <c r="K25" s="14">
        <v>0</v>
      </c>
      <c r="L25" s="96">
        <v>0</v>
      </c>
    </row>
    <row r="26" spans="1:12" ht="18.75" customHeight="1" x14ac:dyDescent="0.3">
      <c r="A26" s="311"/>
      <c r="B26" s="309"/>
      <c r="C26" s="309"/>
      <c r="D26" s="97" t="s">
        <v>37</v>
      </c>
      <c r="E26" s="30"/>
      <c r="F26" s="30"/>
      <c r="G26" s="30"/>
      <c r="H26" s="50">
        <v>50</v>
      </c>
      <c r="I26" s="50">
        <v>0</v>
      </c>
      <c r="J26" s="50">
        <v>0</v>
      </c>
      <c r="K26" s="50">
        <v>0</v>
      </c>
      <c r="L26" s="99">
        <v>0</v>
      </c>
    </row>
    <row r="27" spans="1:12" ht="19.5" thickBot="1" x14ac:dyDescent="0.35">
      <c r="A27" s="312"/>
      <c r="B27" s="310"/>
      <c r="C27" s="310"/>
      <c r="D27" s="100" t="s">
        <v>14</v>
      </c>
      <c r="E27" s="101"/>
      <c r="F27" s="101"/>
      <c r="G27" s="101"/>
      <c r="H27" s="102">
        <v>0</v>
      </c>
      <c r="I27" s="102">
        <v>0</v>
      </c>
      <c r="J27" s="102">
        <v>0</v>
      </c>
      <c r="K27" s="102">
        <v>0</v>
      </c>
      <c r="L27" s="103">
        <v>0</v>
      </c>
    </row>
  </sheetData>
  <mergeCells count="18">
    <mergeCell ref="A22:A27"/>
    <mergeCell ref="B22:B27"/>
    <mergeCell ref="C22:C27"/>
    <mergeCell ref="A4:L4"/>
    <mergeCell ref="A5:L5"/>
    <mergeCell ref="A6:L6"/>
    <mergeCell ref="A16:A21"/>
    <mergeCell ref="B16:B21"/>
    <mergeCell ref="C16:C21"/>
    <mergeCell ref="A7:A8"/>
    <mergeCell ref="D7:D8"/>
    <mergeCell ref="L7:L8"/>
    <mergeCell ref="A10:A15"/>
    <mergeCell ref="B10:B15"/>
    <mergeCell ref="C10:C15"/>
    <mergeCell ref="B7:B8"/>
    <mergeCell ref="C7:C8"/>
    <mergeCell ref="I2:L2"/>
  </mergeCells>
  <pageMargins left="0.59055118110236227" right="0" top="0.78740157480314965" bottom="0" header="0.31496062992125984" footer="0.31496062992125984"/>
  <pageSetup paperSize="9" scale="70" orientation="landscape" r:id="rId1"/>
  <headerFooter>
    <oddHeader>&amp;C14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пр к пасп</vt:lpstr>
      <vt:lpstr>+пр к пасп ПП1</vt:lpstr>
      <vt:lpstr>+пр к ПП1</vt:lpstr>
      <vt:lpstr>пр к пасп ПП2</vt:lpstr>
      <vt:lpstr>пр к ПП2</vt:lpstr>
      <vt:lpstr>пр 3 к МП</vt:lpstr>
      <vt:lpstr>+пр 4 к МП</vt:lpstr>
      <vt:lpstr>+пр 5 к МП</vt:lpstr>
      <vt:lpstr>'+пр 4 к МП'!Заголовки_для_печати</vt:lpstr>
      <vt:lpstr>'+пр 5 к МП'!Заголовки_для_печати</vt:lpstr>
      <vt:lpstr>'+пр к пасп ПП1'!Заголовки_для_печати</vt:lpstr>
      <vt:lpstr>'пр 3 к МП'!Заголовки_для_печати</vt:lpstr>
      <vt:lpstr>'пр к пасп'!Заголовки_для_печати</vt:lpstr>
      <vt:lpstr>'пр к пасп ПП2'!Заголовки_для_печати</vt:lpstr>
      <vt:lpstr>'+пр 5 к МП'!Область_печати</vt:lpstr>
      <vt:lpstr>'+пр к пасп ПП1'!Область_печати</vt:lpstr>
      <vt:lpstr>'+пр к ПП1'!Область_печати</vt:lpstr>
      <vt:lpstr>'пр 3 к МП'!Область_печати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Л. Моховикова</dc:creator>
  <cp:lastModifiedBy>Пользователь</cp:lastModifiedBy>
  <cp:lastPrinted>2026-06-16T08:16:16Z</cp:lastPrinted>
  <dcterms:created xsi:type="dcterms:W3CDTF">2016-10-20T04:37:12Z</dcterms:created>
  <dcterms:modified xsi:type="dcterms:W3CDTF">2026-06-16T08:22:06Z</dcterms:modified>
</cp:coreProperties>
</file>