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р к ПП1+" sheetId="2" r:id="rId1"/>
    <sheet name="Лист1" sheetId="1" r:id="rId2"/>
  </sheets>
  <definedNames>
    <definedName name="_xlnm._FilterDatabase" localSheetId="0" hidden="1">'пр к ПП1+'!$A$10:$M$34</definedName>
    <definedName name="_xlnm.Print_Titles" localSheetId="0">'пр к ПП1+'!$10:$12</definedName>
    <definedName name="_xlnm.Print_Area" localSheetId="0">'пр к ПП1+'!$A$2:$M$45</definedName>
  </definedNames>
  <calcPr calcId="152511"/>
</workbook>
</file>

<file path=xl/calcChain.xml><?xml version="1.0" encoding="utf-8"?>
<calcChain xmlns="http://schemas.openxmlformats.org/spreadsheetml/2006/main">
  <c r="L16" i="2" l="1"/>
  <c r="L17" i="2"/>
  <c r="L18" i="2"/>
  <c r="L19" i="2"/>
  <c r="L20" i="2"/>
  <c r="L21" i="2"/>
  <c r="L22" i="2"/>
  <c r="I23" i="2"/>
  <c r="J23" i="2"/>
  <c r="K23" i="2"/>
  <c r="L24" i="2"/>
  <c r="L25" i="2"/>
  <c r="L26" i="2"/>
  <c r="L27" i="2"/>
  <c r="L28" i="2"/>
  <c r="L29" i="2"/>
  <c r="I30" i="2"/>
  <c r="J30" i="2"/>
  <c r="K30" i="2"/>
  <c r="L31" i="2"/>
  <c r="L32" i="2"/>
  <c r="I33" i="2"/>
  <c r="J33" i="2"/>
  <c r="K33" i="2"/>
  <c r="L34" i="2"/>
  <c r="I35" i="2"/>
  <c r="L35" i="2" s="1"/>
  <c r="J35" i="2"/>
  <c r="K35" i="2"/>
  <c r="L36" i="2"/>
  <c r="L37" i="2"/>
  <c r="L38" i="2"/>
  <c r="L39" i="2"/>
  <c r="L40" i="2" s="1"/>
  <c r="I40" i="2"/>
  <c r="J40" i="2"/>
  <c r="K40" i="2"/>
  <c r="I41" i="2"/>
  <c r="K41" i="2"/>
  <c r="K42" i="2" s="1"/>
  <c r="I42" i="2"/>
  <c r="J42" i="2"/>
  <c r="L43" i="2"/>
  <c r="L44" i="2" s="1"/>
  <c r="I44" i="2"/>
  <c r="J44" i="2"/>
  <c r="K44" i="2"/>
  <c r="L30" i="2" l="1"/>
  <c r="J45" i="2"/>
  <c r="K45" i="2"/>
  <c r="L23" i="2"/>
  <c r="O23" i="2" s="1"/>
  <c r="O30" i="2"/>
  <c r="L33" i="2"/>
  <c r="O33" i="2" s="1"/>
  <c r="L42" i="2"/>
  <c r="O35" i="2"/>
  <c r="L41" i="2"/>
  <c r="I45" i="2"/>
  <c r="L45" i="2" l="1"/>
</calcChain>
</file>

<file path=xl/sharedStrings.xml><?xml version="1.0" encoding="utf-8"?>
<sst xmlns="http://schemas.openxmlformats.org/spreadsheetml/2006/main" count="184" uniqueCount="86">
  <si>
    <t>ПЕРЕЧЕНЬ</t>
  </si>
  <si>
    <t>мероприятий подпрограммы 1 «Развитие транспортного комплекса, обеспечение сохранности и модернизации автомобильных дорог Туруханского муниципального  округа»</t>
  </si>
  <si>
    <t>№ п/п</t>
  </si>
  <si>
    <t>Цели, задачи, мероприятия подпрограммы</t>
  </si>
  <si>
    <t>Наименование ГРБС</t>
  </si>
  <si>
    <t>Код бюджетной классификации</t>
  </si>
  <si>
    <t>Расходы по годам реализации программы (тыс. руб.)</t>
  </si>
  <si>
    <t>Ожидаемый непосредственный результат (краткое описание) от реализации подпрограммного мероприятия (в том числе в натуральном выражении)</t>
  </si>
  <si>
    <t>ГРБС</t>
  </si>
  <si>
    <t>РзПр</t>
  </si>
  <si>
    <t>ЦСР</t>
  </si>
  <si>
    <t>ВР</t>
  </si>
  <si>
    <t>итого на очередной финансовый год и плановый период</t>
  </si>
  <si>
    <t>Подпрограммы 1 «Развитие транспортного комплекса, обеспечение сохранности и модернизации автомобильных дорог Туруханского муниципального округа»</t>
  </si>
  <si>
    <t>Цель. Совершенствование улично-дорожной сети, автомобильных дорог и дорожных сооружений местного значения, обеспечение их транспортно-эксплуатационных показателей на уровне, необходимом для удовлетворения потребностей пользователей автодорог.</t>
  </si>
  <si>
    <t>Задача 1. Улучшение технического состояния существующей улично-дорожной сети и автомобильных дорог местного значения.</t>
  </si>
  <si>
    <t>1.1.</t>
  </si>
  <si>
    <t>Расходы Борского территориального отдела администрации Туруханского муниципального округа на содержание автомобильных дорог общего пользования местного значения</t>
  </si>
  <si>
    <t>Администрация Туруханского муниципального округа</t>
  </si>
  <si>
    <t>281</t>
  </si>
  <si>
    <t>0409</t>
  </si>
  <si>
    <t>0910084561</t>
  </si>
  <si>
    <t>31</t>
  </si>
  <si>
    <t>Приведение технического состояния дорог и объектов улично-дорожной сети нормативным требованиям</t>
  </si>
  <si>
    <t>Расходы Верхнеимбатского территориального отдела администрации Туруханского муниципального округа на содержание автомобильных дорог общего пользования местного значения</t>
  </si>
  <si>
    <t>0910084562</t>
  </si>
  <si>
    <t>1</t>
  </si>
  <si>
    <t>Расходы Вороговского территориального отдела администрации Туруханского муниципального округа на содержание автомобильных дорог общего пользования местного значения</t>
  </si>
  <si>
    <t>0910084563</t>
  </si>
  <si>
    <t>Расходы Зотинского территориального отдела администрации Туруханского муниципального округа на содержание автомобильных дорог общего пользования местного значения</t>
  </si>
  <si>
    <t>0910084564</t>
  </si>
  <si>
    <t>Расходы Туруханского территориального отдела администрации Туруханского муниципального округа на содержание автомобильных дорог общего пользования местного значения</t>
  </si>
  <si>
    <t>0910084565</t>
  </si>
  <si>
    <t>Расходы Светлогорского территориального отдела администрации Туруханского муниципального округа на содержание автомобильных дорог общего пользования местного значения</t>
  </si>
  <si>
    <t>0910084566</t>
  </si>
  <si>
    <t>Расходы Игарского территориального управления администрации Туруханского муниципального округа на содержание автомобильных дорог общего пользования местного значения</t>
  </si>
  <si>
    <t>0910084567</t>
  </si>
  <si>
    <t>Расходы на содержание автомобильных дорог общего пользования местного значения</t>
  </si>
  <si>
    <t>Всего по мероприятию</t>
  </si>
  <si>
    <t>Х</t>
  </si>
  <si>
    <t>1.2.</t>
  </si>
  <si>
    <t>Расходы Борского территориального отдела администрации Туруханского муниципального округа на капитальный ремонт и ремонт автомобильных дорог общего пользования местного значения</t>
  </si>
  <si>
    <t>0910084571</t>
  </si>
  <si>
    <t>Расходы Верхнеимбатского территориального отдела администрации Туруханского муниципального округа на капитальный ремонт и ремонт автомобильных дорог общего пользования местного значения</t>
  </si>
  <si>
    <t>0910084572</t>
  </si>
  <si>
    <t>Расходы Вороговского территориального отдела администрации Туруханского муниципального округа на капитальный ремонт и ремонт автомобильных дорог общего пользования местного значения</t>
  </si>
  <si>
    <t>0910084573</t>
  </si>
  <si>
    <t xml:space="preserve">Расходы Зотинского территориального отдела администрации Туруханского муниципального округа на капитальный ремонт и ремонт автомобильных дорог общего пользования местного значения </t>
  </si>
  <si>
    <t>0910084574</t>
  </si>
  <si>
    <t>Расходы Туруханского территориального отдела администрации Туруханского муниципального округа на капитальный ремонт и ремонт автомобильных дорог общего пользования местного значения</t>
  </si>
  <si>
    <t>0910084575</t>
  </si>
  <si>
    <t>Расходы Игарского территориального управления администрации Туруханского муниципального округа на капитальный ремонт и ремонт автомобильных дорог общего пользования местного значения</t>
  </si>
  <si>
    <t>0910084577</t>
  </si>
  <si>
    <t xml:space="preserve">Расходы на капитальный ремонт и ремонт автомобильных дорог общего пользования местного значения  </t>
  </si>
  <si>
    <t>1.3.</t>
  </si>
  <si>
    <t>Расходы на содержание дороги Туруханск - Селиваниха и дорог межселенной территории (дорожный фонд)</t>
  </si>
  <si>
    <t>Территориальное управление администрации Туруханского муниципального округа</t>
  </si>
  <si>
    <t>0910081510</t>
  </si>
  <si>
    <t>Управление ЖКХ и строительства администрации Туруханского муниципального округа</t>
  </si>
  <si>
    <t>1.4.</t>
  </si>
  <si>
    <t>Расходы Игарского территориального управления администрации Туруханского муниципального округа на устройство и содержание ледовой переправы для передвижения с островной на материковую часть г. Игарка (дорожный фонд)</t>
  </si>
  <si>
    <t>0910081527</t>
  </si>
  <si>
    <t>Поддержание транспортного сообщения между островной и материковой частью г. Игарка</t>
  </si>
  <si>
    <t>1.5.</t>
  </si>
  <si>
    <t>Осуществление дорожной деятельности в отношении автомобильных дорог общего пользования местного значения в соответствии с решениями Губернатора Красноярского края, Правительства Красноярского края</t>
  </si>
  <si>
    <t>0910073950</t>
  </si>
  <si>
    <t>-</t>
  </si>
  <si>
    <t>09100S3950</t>
  </si>
  <si>
    <t>0910073951</t>
  </si>
  <si>
    <t>09100S3951</t>
  </si>
  <si>
    <t xml:space="preserve">Подготовительные работы по устройству, устройство и содержание зимней автодороги Игарка - Светлогорск-Туруханск </t>
  </si>
  <si>
    <t>0910083940</t>
  </si>
  <si>
    <t>Поддержание транспортного сообщения между с. Туруханск и г. Игарка</t>
  </si>
  <si>
    <t>1.6.</t>
  </si>
  <si>
    <t>Расходы на ремонт дороги Туруханск-Селиваниха и дорог межселенной территории (дорожный фонд)</t>
  </si>
  <si>
    <t>285</t>
  </si>
  <si>
    <t>0910084190</t>
  </si>
  <si>
    <t>244</t>
  </si>
  <si>
    <t>01</t>
  </si>
  <si>
    <t xml:space="preserve">Поддержание транспортного сообщения Туруханск-Селиваниха и дорог межселенной территории </t>
  </si>
  <si>
    <t>Итого по подпрограмме</t>
  </si>
  <si>
    <t xml:space="preserve"> </t>
  </si>
  <si>
    <t>Приложение № 1
к постановлению 
администрации  Туруханского района 
от___________№__________-п</t>
  </si>
  <si>
    <t xml:space="preserve">                                                                                       
Приложение 
к подпрограмме 1 «Развитие транспортного комплекса, обеспечение сохранности и модернизации автомобильных дорог Туруханского муниципального округа»</t>
  </si>
  <si>
    <t>Приложение 4</t>
  </si>
  <si>
    <t xml:space="preserve"> к постановлению администрации Туруханского муниципального округа от 29.06.2026 № 631 -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</si>
</sst>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00_р_._-;\-* #,##0.000_р_._-;_-* &quot;-&quot;??_р_._-;_-@_-"/>
    <numFmt numFmtId="166" formatCode="_-* #,##0.000_р_._-;\-* #,##0.000_р_._-;_-* &quot;-&quot;???_р_._-;_-@_-"/>
    <numFmt numFmtId="167" formatCode="_-* #,##0.000\ _₽_-;\-* #,##0.000\ _₽_-;_-* &quot;-&quot;???\ _₽_-;_-@_-"/>
  </numFmts>
  <fonts count="14" x14ac:knownFonts="1">
    <font>
      <sz val="11"/>
      <color theme="1"/>
      <name val="Calibri"/>
      <family val="2"/>
      <scheme val="minor"/>
    </font>
    <font>
      <sz val="14"/>
      <name val="Times New Roman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2"/>
      <charset val="204"/>
    </font>
    <font>
      <sz val="11"/>
      <name val="Times New Roman"/>
      <family val="2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4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b/>
      <sz val="14"/>
      <color rgb="FFFF0000"/>
      <name val="Times New Roman"/>
      <family val="2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91">
    <xf numFmtId="0" fontId="0" fillId="0" borderId="0" xfId="0"/>
    <xf numFmtId="0" fontId="10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0" fillId="0" borderId="0" xfId="1" applyFont="1" applyFill="1" applyAlignment="1">
      <alignment horizontal="center" vertical="center"/>
    </xf>
    <xf numFmtId="2" fontId="2" fillId="0" borderId="0" xfId="1" applyNumberFormat="1" applyFont="1" applyFill="1" applyAlignment="1">
      <alignment vertical="center"/>
    </xf>
    <xf numFmtId="2" fontId="1" fillId="0" borderId="0" xfId="1" applyNumberFormat="1" applyFont="1" applyFill="1" applyAlignment="1">
      <alignment vertical="center"/>
    </xf>
    <xf numFmtId="2" fontId="9" fillId="0" borderId="0" xfId="1" applyNumberFormat="1" applyFont="1" applyFill="1" applyAlignment="1">
      <alignment vertical="center"/>
    </xf>
    <xf numFmtId="167" fontId="1" fillId="0" borderId="0" xfId="1" applyNumberFormat="1" applyFont="1" applyFill="1" applyAlignment="1">
      <alignment vertical="center"/>
    </xf>
    <xf numFmtId="0" fontId="10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vertical="center" wrapText="1"/>
    </xf>
    <xf numFmtId="0" fontId="9" fillId="4" borderId="1" xfId="1" applyFont="1" applyFill="1" applyBorder="1" applyAlignment="1">
      <alignment horizontal="center" vertical="center" wrapText="1"/>
    </xf>
    <xf numFmtId="166" fontId="5" fillId="4" borderId="1" xfId="2" applyNumberFormat="1" applyFont="1" applyFill="1" applyBorder="1" applyAlignment="1">
      <alignment horizontal="left" vertical="center" wrapText="1"/>
    </xf>
    <xf numFmtId="165" fontId="5" fillId="4" borderId="1" xfId="2" applyNumberFormat="1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vertical="center" wrapText="1"/>
    </xf>
    <xf numFmtId="165" fontId="5" fillId="3" borderId="1" xfId="2" applyNumberFormat="1" applyFont="1" applyFill="1" applyBorder="1" applyAlignment="1">
      <alignment vertical="center" wrapText="1"/>
    </xf>
    <xf numFmtId="49" fontId="5" fillId="3" borderId="1" xfId="1" applyNumberFormat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165" fontId="5" fillId="2" borderId="1" xfId="2" applyNumberFormat="1" applyFont="1" applyFill="1" applyBorder="1" applyAlignment="1">
      <alignment vertical="center" wrapText="1"/>
    </xf>
    <xf numFmtId="165" fontId="7" fillId="2" borderId="1" xfId="2" applyNumberFormat="1" applyFont="1" applyFill="1" applyBorder="1" applyAlignment="1">
      <alignment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49" fontId="5" fillId="3" borderId="1" xfId="1" applyNumberFormat="1" applyFont="1" applyFill="1" applyBorder="1" applyAlignment="1">
      <alignment horizontal="left" vertical="center"/>
    </xf>
    <xf numFmtId="165" fontId="5" fillId="2" borderId="1" xfId="2" applyNumberFormat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165" fontId="5" fillId="0" borderId="1" xfId="2" applyNumberFormat="1" applyFont="1" applyFill="1" applyBorder="1" applyAlignment="1">
      <alignment horizontal="center" vertical="center" wrapText="1"/>
    </xf>
    <xf numFmtId="165" fontId="7" fillId="0" borderId="1" xfId="2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167" fontId="1" fillId="0" borderId="0" xfId="1" applyNumberFormat="1" applyFont="1" applyFill="1" applyAlignment="1">
      <alignment vertical="center" wrapText="1"/>
    </xf>
    <xf numFmtId="49" fontId="7" fillId="2" borderId="1" xfId="1" applyNumberFormat="1" applyFont="1" applyFill="1" applyBorder="1" applyAlignment="1">
      <alignment vertical="center" wrapText="1"/>
    </xf>
    <xf numFmtId="0" fontId="12" fillId="2" borderId="0" xfId="1" applyFont="1" applyFill="1" applyAlignment="1">
      <alignment vertical="center"/>
    </xf>
    <xf numFmtId="167" fontId="12" fillId="2" borderId="0" xfId="1" applyNumberFormat="1" applyFont="1" applyFill="1" applyAlignment="1">
      <alignment vertical="center"/>
    </xf>
    <xf numFmtId="0" fontId="7" fillId="3" borderId="1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vertical="center" wrapText="1"/>
    </xf>
    <xf numFmtId="0" fontId="12" fillId="2" borderId="0" xfId="1" applyFont="1" applyFill="1" applyAlignment="1">
      <alignment horizontal="right" vertical="center"/>
    </xf>
    <xf numFmtId="167" fontId="12" fillId="2" borderId="0" xfId="1" applyNumberFormat="1" applyFont="1" applyFill="1" applyAlignment="1">
      <alignment horizontal="right" vertical="center"/>
    </xf>
    <xf numFmtId="49" fontId="7" fillId="3" borderId="1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left" vertical="center"/>
    </xf>
    <xf numFmtId="0" fontId="13" fillId="0" borderId="0" xfId="1" applyFont="1" applyFill="1" applyAlignment="1">
      <alignment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6" fontId="3" fillId="0" borderId="1" xfId="1" applyNumberFormat="1" applyFont="1" applyFill="1" applyBorder="1" applyAlignment="1">
      <alignment horizontal="center" vertical="center" wrapText="1"/>
    </xf>
    <xf numFmtId="16" fontId="7" fillId="2" borderId="5" xfId="1" applyNumberFormat="1" applyFont="1" applyFill="1" applyBorder="1" applyAlignment="1">
      <alignment horizontal="center" vertical="center" wrapText="1"/>
    </xf>
    <xf numFmtId="16" fontId="7" fillId="2" borderId="6" xfId="1" applyNumberFormat="1" applyFont="1" applyFill="1" applyBorder="1" applyAlignment="1">
      <alignment horizontal="center" vertical="center" wrapText="1"/>
    </xf>
    <xf numFmtId="16" fontId="7" fillId="2" borderId="7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13" fillId="0" borderId="0" xfId="1" applyFont="1" applyFill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O57"/>
  <sheetViews>
    <sheetView tabSelected="1" view="pageBreakPreview" topLeftCell="B26" zoomScale="70" zoomScaleNormal="55" zoomScaleSheetLayoutView="70" zoomScalePageLayoutView="70" workbookViewId="0">
      <selection activeCell="D4" sqref="D4"/>
    </sheetView>
  </sheetViews>
  <sheetFormatPr defaultColWidth="10.28515625" defaultRowHeight="18.75" outlineLevelRow="1" outlineLevelCol="1" x14ac:dyDescent="0.25"/>
  <cols>
    <col min="1" max="1" width="5.42578125" style="4" customWidth="1"/>
    <col min="2" max="2" width="56.7109375" style="1" customWidth="1"/>
    <col min="3" max="3" width="42.7109375" style="1" customWidth="1"/>
    <col min="4" max="5" width="8.42578125" style="1" customWidth="1"/>
    <col min="6" max="6" width="20.28515625" style="1" customWidth="1"/>
    <col min="7" max="7" width="6.5703125" style="1" customWidth="1"/>
    <col min="8" max="8" width="6.5703125" style="1" hidden="1" customWidth="1" outlineLevel="1"/>
    <col min="9" max="9" width="19.28515625" style="2" customWidth="1" collapsed="1"/>
    <col min="10" max="10" width="20.140625" style="2" customWidth="1"/>
    <col min="11" max="11" width="19.28515625" style="2" bestFit="1" customWidth="1"/>
    <col min="12" max="12" width="22.85546875" style="3" customWidth="1"/>
    <col min="13" max="13" width="27.28515625" style="2" customWidth="1"/>
    <col min="14" max="14" width="10.28515625" style="1"/>
    <col min="15" max="15" width="30.85546875" style="1" customWidth="1"/>
    <col min="16" max="16384" width="10.28515625" style="1"/>
  </cols>
  <sheetData>
    <row r="1" spans="1:13" ht="84" hidden="1" customHeight="1" outlineLevel="1" x14ac:dyDescent="0.3">
      <c r="L1" s="76" t="s">
        <v>82</v>
      </c>
      <c r="M1" s="76"/>
    </row>
    <row r="2" spans="1:13" ht="23.25" customHeight="1" outlineLevel="1" x14ac:dyDescent="0.25">
      <c r="L2" s="55" t="s">
        <v>84</v>
      </c>
    </row>
    <row r="3" spans="1:13" ht="55.5" customHeight="1" outlineLevel="1" x14ac:dyDescent="0.3">
      <c r="L3" s="81" t="s">
        <v>85</v>
      </c>
      <c r="M3" s="81"/>
    </row>
    <row r="4" spans="1:13" ht="141.75" customHeight="1" x14ac:dyDescent="0.25">
      <c r="A4" s="53"/>
      <c r="B4" s="2"/>
      <c r="C4" s="54"/>
      <c r="D4" s="2"/>
      <c r="E4" s="2"/>
      <c r="F4" s="2"/>
      <c r="G4" s="2"/>
      <c r="H4" s="2"/>
      <c r="L4" s="77" t="s">
        <v>83</v>
      </c>
      <c r="M4" s="77"/>
    </row>
    <row r="5" spans="1:13" x14ac:dyDescent="0.25">
      <c r="A5" s="53"/>
      <c r="B5" s="2"/>
      <c r="C5" s="2"/>
      <c r="D5" s="2"/>
      <c r="E5" s="2"/>
      <c r="F5" s="2"/>
      <c r="G5" s="2"/>
      <c r="H5" s="2"/>
    </row>
    <row r="6" spans="1:13" x14ac:dyDescent="0.25">
      <c r="A6" s="53"/>
      <c r="B6" s="2"/>
      <c r="C6" s="2"/>
      <c r="D6" s="2"/>
      <c r="E6" s="2"/>
      <c r="F6" s="2"/>
      <c r="G6" s="2"/>
      <c r="H6" s="2"/>
    </row>
    <row r="7" spans="1:13" x14ac:dyDescent="0.25">
      <c r="A7" s="84" t="s">
        <v>0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</row>
    <row r="8" spans="1:13" x14ac:dyDescent="0.25">
      <c r="A8" s="84" t="s">
        <v>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</row>
    <row r="9" spans="1:13" x14ac:dyDescent="0.25">
      <c r="A9" s="53"/>
      <c r="B9" s="2"/>
      <c r="C9" s="2"/>
      <c r="D9" s="2"/>
      <c r="E9" s="2"/>
      <c r="F9" s="2"/>
      <c r="G9" s="2"/>
      <c r="H9" s="2"/>
    </row>
    <row r="10" spans="1:13" x14ac:dyDescent="0.25">
      <c r="A10" s="82" t="s">
        <v>2</v>
      </c>
      <c r="B10" s="82" t="s">
        <v>3</v>
      </c>
      <c r="C10" s="82" t="s">
        <v>4</v>
      </c>
      <c r="D10" s="82" t="s">
        <v>5</v>
      </c>
      <c r="E10" s="82"/>
      <c r="F10" s="82"/>
      <c r="G10" s="82"/>
      <c r="H10" s="50"/>
      <c r="I10" s="85" t="s">
        <v>6</v>
      </c>
      <c r="J10" s="86"/>
      <c r="K10" s="86"/>
      <c r="L10" s="87"/>
      <c r="M10" s="82" t="s">
        <v>7</v>
      </c>
    </row>
    <row r="11" spans="1:13" ht="77.25" customHeight="1" x14ac:dyDescent="0.25">
      <c r="A11" s="82"/>
      <c r="B11" s="82"/>
      <c r="C11" s="82"/>
      <c r="D11" s="50" t="s">
        <v>8</v>
      </c>
      <c r="E11" s="50" t="s">
        <v>9</v>
      </c>
      <c r="F11" s="50" t="s">
        <v>10</v>
      </c>
      <c r="G11" s="50" t="s">
        <v>11</v>
      </c>
      <c r="H11" s="50"/>
      <c r="I11" s="52">
        <v>2026</v>
      </c>
      <c r="J11" s="52">
        <v>2027</v>
      </c>
      <c r="K11" s="52">
        <v>2028</v>
      </c>
      <c r="L11" s="51" t="s">
        <v>12</v>
      </c>
      <c r="M11" s="82"/>
    </row>
    <row r="12" spans="1:13" x14ac:dyDescent="0.25">
      <c r="A12" s="50">
        <v>1</v>
      </c>
      <c r="B12" s="50">
        <v>2</v>
      </c>
      <c r="C12" s="50">
        <v>3</v>
      </c>
      <c r="D12" s="50">
        <v>4</v>
      </c>
      <c r="E12" s="50">
        <v>5</v>
      </c>
      <c r="F12" s="50">
        <v>6</v>
      </c>
      <c r="G12" s="50">
        <v>7</v>
      </c>
      <c r="H12" s="50"/>
      <c r="I12" s="50">
        <v>8</v>
      </c>
      <c r="J12" s="50">
        <v>9</v>
      </c>
      <c r="K12" s="50">
        <v>10</v>
      </c>
      <c r="L12" s="51">
        <v>11</v>
      </c>
      <c r="M12" s="50">
        <v>12</v>
      </c>
    </row>
    <row r="13" spans="1:13" x14ac:dyDescent="0.25">
      <c r="A13" s="73" t="s">
        <v>13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5"/>
    </row>
    <row r="14" spans="1:13" s="49" customFormat="1" ht="41.25" customHeight="1" x14ac:dyDescent="0.25">
      <c r="A14" s="58" t="s">
        <v>14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</row>
    <row r="15" spans="1:13" s="49" customFormat="1" ht="19.5" customHeight="1" x14ac:dyDescent="0.25">
      <c r="A15" s="58" t="s">
        <v>15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</row>
    <row r="16" spans="1:13" s="46" customFormat="1" ht="63" x14ac:dyDescent="0.25">
      <c r="A16" s="66" t="s">
        <v>16</v>
      </c>
      <c r="B16" s="31" t="s">
        <v>17</v>
      </c>
      <c r="C16" s="39" t="s">
        <v>18</v>
      </c>
      <c r="D16" s="30" t="s">
        <v>19</v>
      </c>
      <c r="E16" s="30" t="s">
        <v>20</v>
      </c>
      <c r="F16" s="25" t="s">
        <v>21</v>
      </c>
      <c r="G16" s="30">
        <v>611</v>
      </c>
      <c r="H16" s="44" t="s">
        <v>22</v>
      </c>
      <c r="I16" s="24">
        <v>5542</v>
      </c>
      <c r="J16" s="24">
        <v>5542</v>
      </c>
      <c r="K16" s="24">
        <v>5542</v>
      </c>
      <c r="L16" s="23">
        <f t="shared" ref="L16:L22" si="0">SUM(I16:K16)</f>
        <v>16626</v>
      </c>
      <c r="M16" s="59" t="s">
        <v>23</v>
      </c>
    </row>
    <row r="17" spans="1:15" s="46" customFormat="1" ht="84.75" customHeight="1" x14ac:dyDescent="0.25">
      <c r="A17" s="66"/>
      <c r="B17" s="31" t="s">
        <v>24</v>
      </c>
      <c r="C17" s="39" t="s">
        <v>18</v>
      </c>
      <c r="D17" s="30" t="s">
        <v>19</v>
      </c>
      <c r="E17" s="30" t="s">
        <v>20</v>
      </c>
      <c r="F17" s="25" t="s">
        <v>25</v>
      </c>
      <c r="G17" s="30">
        <v>244</v>
      </c>
      <c r="H17" s="30" t="s">
        <v>26</v>
      </c>
      <c r="I17" s="24">
        <v>1231</v>
      </c>
      <c r="J17" s="24">
        <v>1231</v>
      </c>
      <c r="K17" s="24">
        <v>1231</v>
      </c>
      <c r="L17" s="23">
        <f t="shared" si="0"/>
        <v>3693</v>
      </c>
      <c r="M17" s="59"/>
    </row>
    <row r="18" spans="1:15" s="46" customFormat="1" ht="63" x14ac:dyDescent="0.25">
      <c r="A18" s="66"/>
      <c r="B18" s="31" t="s">
        <v>27</v>
      </c>
      <c r="C18" s="39" t="s">
        <v>18</v>
      </c>
      <c r="D18" s="44" t="s">
        <v>19</v>
      </c>
      <c r="E18" s="44" t="s">
        <v>20</v>
      </c>
      <c r="F18" s="25" t="s">
        <v>28</v>
      </c>
      <c r="G18" s="30">
        <v>244</v>
      </c>
      <c r="H18" s="30" t="s">
        <v>26</v>
      </c>
      <c r="I18" s="24">
        <v>3940</v>
      </c>
      <c r="J18" s="24">
        <v>3940</v>
      </c>
      <c r="K18" s="24">
        <v>3940</v>
      </c>
      <c r="L18" s="23">
        <f t="shared" si="0"/>
        <v>11820</v>
      </c>
      <c r="M18" s="59"/>
    </row>
    <row r="19" spans="1:15" s="46" customFormat="1" ht="63" x14ac:dyDescent="0.25">
      <c r="A19" s="66"/>
      <c r="B19" s="31" t="s">
        <v>29</v>
      </c>
      <c r="C19" s="39" t="s">
        <v>18</v>
      </c>
      <c r="D19" s="44" t="s">
        <v>19</v>
      </c>
      <c r="E19" s="44" t="s">
        <v>20</v>
      </c>
      <c r="F19" s="25" t="s">
        <v>30</v>
      </c>
      <c r="G19" s="30">
        <v>244</v>
      </c>
      <c r="H19" s="30">
        <v>1</v>
      </c>
      <c r="I19" s="24">
        <v>1231</v>
      </c>
      <c r="J19" s="24">
        <v>1231</v>
      </c>
      <c r="K19" s="24">
        <v>1231</v>
      </c>
      <c r="L19" s="23">
        <f t="shared" si="0"/>
        <v>3693</v>
      </c>
      <c r="M19" s="59"/>
    </row>
    <row r="20" spans="1:15" s="46" customFormat="1" ht="63" x14ac:dyDescent="0.25">
      <c r="A20" s="66"/>
      <c r="B20" s="31" t="s">
        <v>31</v>
      </c>
      <c r="C20" s="39" t="s">
        <v>18</v>
      </c>
      <c r="D20" s="44" t="s">
        <v>19</v>
      </c>
      <c r="E20" s="44" t="s">
        <v>20</v>
      </c>
      <c r="F20" s="25" t="s">
        <v>32</v>
      </c>
      <c r="G20" s="30">
        <v>244</v>
      </c>
      <c r="H20" s="30">
        <v>1</v>
      </c>
      <c r="I20" s="24">
        <v>14614.39608</v>
      </c>
      <c r="J20" s="24">
        <v>11206</v>
      </c>
      <c r="K20" s="24">
        <v>11206</v>
      </c>
      <c r="L20" s="23">
        <f t="shared" si="0"/>
        <v>37026.396079999999</v>
      </c>
      <c r="M20" s="59"/>
    </row>
    <row r="21" spans="1:15" s="46" customFormat="1" ht="63" x14ac:dyDescent="0.25">
      <c r="A21" s="66"/>
      <c r="B21" s="31" t="s">
        <v>33</v>
      </c>
      <c r="C21" s="39" t="s">
        <v>18</v>
      </c>
      <c r="D21" s="44" t="s">
        <v>19</v>
      </c>
      <c r="E21" s="44" t="s">
        <v>20</v>
      </c>
      <c r="F21" s="25" t="s">
        <v>34</v>
      </c>
      <c r="G21" s="30">
        <v>244</v>
      </c>
      <c r="H21" s="30">
        <v>1</v>
      </c>
      <c r="I21" s="24">
        <v>1035.3</v>
      </c>
      <c r="J21" s="24">
        <v>1602.3</v>
      </c>
      <c r="K21" s="24">
        <v>1602.3</v>
      </c>
      <c r="L21" s="23">
        <f t="shared" si="0"/>
        <v>4239.8999999999996</v>
      </c>
      <c r="M21" s="59"/>
    </row>
    <row r="22" spans="1:15" s="46" customFormat="1" ht="63" x14ac:dyDescent="0.25">
      <c r="A22" s="66"/>
      <c r="B22" s="45" t="s">
        <v>35</v>
      </c>
      <c r="C22" s="39" t="s">
        <v>18</v>
      </c>
      <c r="D22" s="44" t="s">
        <v>19</v>
      </c>
      <c r="E22" s="44" t="s">
        <v>20</v>
      </c>
      <c r="F22" s="25" t="s">
        <v>36</v>
      </c>
      <c r="G22" s="30">
        <v>244</v>
      </c>
      <c r="H22" s="30">
        <v>1</v>
      </c>
      <c r="I22" s="24">
        <v>12182</v>
      </c>
      <c r="J22" s="24">
        <v>12182</v>
      </c>
      <c r="K22" s="24">
        <v>12182</v>
      </c>
      <c r="L22" s="23">
        <f t="shared" si="0"/>
        <v>36546</v>
      </c>
      <c r="M22" s="59"/>
    </row>
    <row r="23" spans="1:15" s="46" customFormat="1" ht="42" customHeight="1" x14ac:dyDescent="0.25">
      <c r="A23" s="66"/>
      <c r="B23" s="42" t="s">
        <v>37</v>
      </c>
      <c r="C23" s="28" t="s">
        <v>38</v>
      </c>
      <c r="D23" s="20" t="s">
        <v>39</v>
      </c>
      <c r="E23" s="20" t="s">
        <v>39</v>
      </c>
      <c r="F23" s="20" t="s">
        <v>39</v>
      </c>
      <c r="G23" s="48" t="s">
        <v>39</v>
      </c>
      <c r="H23" s="48"/>
      <c r="I23" s="19">
        <f>SUM(I16:I22)</f>
        <v>39775.696079999994</v>
      </c>
      <c r="J23" s="19">
        <f>SUM(J16:J22)</f>
        <v>36934.300000000003</v>
      </c>
      <c r="K23" s="19">
        <f>SUM(K16:K22)</f>
        <v>36934.300000000003</v>
      </c>
      <c r="L23" s="19">
        <f>SUM(L16:L22)</f>
        <v>113644.29608</v>
      </c>
      <c r="M23" s="59"/>
      <c r="O23" s="47">
        <f>I23+J23+K23-L23</f>
        <v>0</v>
      </c>
    </row>
    <row r="24" spans="1:15" s="40" customFormat="1" ht="82.5" customHeight="1" x14ac:dyDescent="0.25">
      <c r="A24" s="67" t="s">
        <v>40</v>
      </c>
      <c r="B24" s="31" t="s">
        <v>41</v>
      </c>
      <c r="C24" s="39" t="s">
        <v>18</v>
      </c>
      <c r="D24" s="44" t="s">
        <v>19</v>
      </c>
      <c r="E24" s="44" t="s">
        <v>20</v>
      </c>
      <c r="F24" s="25" t="s">
        <v>42</v>
      </c>
      <c r="G24" s="30">
        <v>611</v>
      </c>
      <c r="H24" s="43" t="s">
        <v>22</v>
      </c>
      <c r="I24" s="24">
        <v>2099.9259999999999</v>
      </c>
      <c r="J24" s="24">
        <v>2099.9259999999999</v>
      </c>
      <c r="K24" s="24">
        <v>2099.9259999999999</v>
      </c>
      <c r="L24" s="23">
        <f t="shared" ref="L24:L29" si="1">SUM(I24:K24)</f>
        <v>6299.7780000000002</v>
      </c>
      <c r="M24" s="63" t="s">
        <v>23</v>
      </c>
    </row>
    <row r="25" spans="1:15" s="40" customFormat="1" ht="84" customHeight="1" x14ac:dyDescent="0.25">
      <c r="A25" s="68"/>
      <c r="B25" s="31" t="s">
        <v>43</v>
      </c>
      <c r="C25" s="39" t="s">
        <v>18</v>
      </c>
      <c r="D25" s="44" t="s">
        <v>19</v>
      </c>
      <c r="E25" s="44" t="s">
        <v>20</v>
      </c>
      <c r="F25" s="25" t="s">
        <v>44</v>
      </c>
      <c r="G25" s="30">
        <v>244</v>
      </c>
      <c r="H25" s="43" t="s">
        <v>26</v>
      </c>
      <c r="I25" s="24">
        <v>1048</v>
      </c>
      <c r="J25" s="24">
        <v>1048</v>
      </c>
      <c r="K25" s="24">
        <v>1048</v>
      </c>
      <c r="L25" s="23">
        <f t="shared" si="1"/>
        <v>3144</v>
      </c>
      <c r="M25" s="64"/>
    </row>
    <row r="26" spans="1:15" s="40" customFormat="1" ht="84.75" customHeight="1" x14ac:dyDescent="0.25">
      <c r="A26" s="68"/>
      <c r="B26" s="31" t="s">
        <v>45</v>
      </c>
      <c r="C26" s="39" t="s">
        <v>18</v>
      </c>
      <c r="D26" s="44" t="s">
        <v>19</v>
      </c>
      <c r="E26" s="44" t="s">
        <v>20</v>
      </c>
      <c r="F26" s="25" t="s">
        <v>46</v>
      </c>
      <c r="G26" s="30">
        <v>244</v>
      </c>
      <c r="H26" s="43" t="s">
        <v>26</v>
      </c>
      <c r="I26" s="24">
        <v>2203</v>
      </c>
      <c r="J26" s="24">
        <v>2203</v>
      </c>
      <c r="K26" s="24">
        <v>2203</v>
      </c>
      <c r="L26" s="23">
        <f t="shared" si="1"/>
        <v>6609</v>
      </c>
      <c r="M26" s="64"/>
    </row>
    <row r="27" spans="1:15" s="40" customFormat="1" ht="83.25" customHeight="1" x14ac:dyDescent="0.25">
      <c r="A27" s="68"/>
      <c r="B27" s="31" t="s">
        <v>47</v>
      </c>
      <c r="C27" s="39" t="s">
        <v>18</v>
      </c>
      <c r="D27" s="44" t="s">
        <v>19</v>
      </c>
      <c r="E27" s="44" t="s">
        <v>20</v>
      </c>
      <c r="F27" s="25" t="s">
        <v>48</v>
      </c>
      <c r="G27" s="30">
        <v>244</v>
      </c>
      <c r="H27" s="43" t="s">
        <v>26</v>
      </c>
      <c r="I27" s="24">
        <v>1048</v>
      </c>
      <c r="J27" s="24">
        <v>1048</v>
      </c>
      <c r="K27" s="24">
        <v>1048</v>
      </c>
      <c r="L27" s="23">
        <f t="shared" si="1"/>
        <v>3144</v>
      </c>
      <c r="M27" s="64"/>
    </row>
    <row r="28" spans="1:15" s="40" customFormat="1" ht="83.25" customHeight="1" x14ac:dyDescent="0.25">
      <c r="A28" s="68"/>
      <c r="B28" s="31" t="s">
        <v>49</v>
      </c>
      <c r="C28" s="39" t="s">
        <v>18</v>
      </c>
      <c r="D28" s="44" t="s">
        <v>19</v>
      </c>
      <c r="E28" s="44" t="s">
        <v>20</v>
      </c>
      <c r="F28" s="25" t="s">
        <v>50</v>
      </c>
      <c r="G28" s="30">
        <v>244</v>
      </c>
      <c r="H28" s="43" t="s">
        <v>26</v>
      </c>
      <c r="I28" s="24">
        <v>7238.7739199999996</v>
      </c>
      <c r="J28" s="24">
        <v>7688.7740000000003</v>
      </c>
      <c r="K28" s="24">
        <v>7688.7740000000003</v>
      </c>
      <c r="L28" s="23">
        <f t="shared" si="1"/>
        <v>22616.321920000002</v>
      </c>
      <c r="M28" s="64"/>
    </row>
    <row r="29" spans="1:15" s="40" customFormat="1" ht="83.25" customHeight="1" x14ac:dyDescent="0.25">
      <c r="A29" s="68"/>
      <c r="B29" s="45" t="s">
        <v>51</v>
      </c>
      <c r="C29" s="39" t="s">
        <v>18</v>
      </c>
      <c r="D29" s="44" t="s">
        <v>19</v>
      </c>
      <c r="E29" s="44" t="s">
        <v>20</v>
      </c>
      <c r="F29" s="25" t="s">
        <v>52</v>
      </c>
      <c r="G29" s="30">
        <v>244</v>
      </c>
      <c r="H29" s="43" t="s">
        <v>26</v>
      </c>
      <c r="I29" s="24">
        <v>4543</v>
      </c>
      <c r="J29" s="24">
        <v>4543</v>
      </c>
      <c r="K29" s="24">
        <v>4543</v>
      </c>
      <c r="L29" s="23">
        <f t="shared" si="1"/>
        <v>13629</v>
      </c>
      <c r="M29" s="64"/>
    </row>
    <row r="30" spans="1:15" s="40" customFormat="1" ht="47.25" x14ac:dyDescent="0.25">
      <c r="A30" s="69"/>
      <c r="B30" s="42" t="s">
        <v>53</v>
      </c>
      <c r="C30" s="28" t="s">
        <v>38</v>
      </c>
      <c r="D30" s="20" t="s">
        <v>39</v>
      </c>
      <c r="E30" s="20" t="s">
        <v>39</v>
      </c>
      <c r="F30" s="20" t="s">
        <v>39</v>
      </c>
      <c r="G30" s="20" t="s">
        <v>39</v>
      </c>
      <c r="H30" s="20"/>
      <c r="I30" s="19">
        <f>SUM(I24:I29)</f>
        <v>18180.699919999999</v>
      </c>
      <c r="J30" s="19">
        <f>SUM(J24:J29)</f>
        <v>18630.7</v>
      </c>
      <c r="K30" s="19">
        <f>SUM(K24:K29)</f>
        <v>18630.7</v>
      </c>
      <c r="L30" s="19">
        <f>SUM(L24:L29)</f>
        <v>55442.099920000001</v>
      </c>
      <c r="M30" s="65"/>
      <c r="O30" s="41">
        <f>I30+J30+K30-L30</f>
        <v>0</v>
      </c>
    </row>
    <row r="31" spans="1:15" s="2" customFormat="1" ht="52.5" customHeight="1" x14ac:dyDescent="0.25">
      <c r="A31" s="56" t="s">
        <v>54</v>
      </c>
      <c r="B31" s="63" t="s">
        <v>55</v>
      </c>
      <c r="C31" s="31" t="s">
        <v>56</v>
      </c>
      <c r="D31" s="30">
        <v>282</v>
      </c>
      <c r="E31" s="70" t="s">
        <v>20</v>
      </c>
      <c r="F31" s="71" t="s">
        <v>57</v>
      </c>
      <c r="G31" s="70">
        <v>244</v>
      </c>
      <c r="H31" s="30">
        <v>1</v>
      </c>
      <c r="I31" s="24">
        <v>1650.83</v>
      </c>
      <c r="J31" s="24">
        <v>1650.83</v>
      </c>
      <c r="K31" s="24">
        <v>1650.83</v>
      </c>
      <c r="L31" s="29">
        <f>SUM(I31:K31)</f>
        <v>4952.49</v>
      </c>
      <c r="M31" s="60" t="s">
        <v>23</v>
      </c>
    </row>
    <row r="32" spans="1:15" s="2" customFormat="1" ht="55.5" customHeight="1" x14ac:dyDescent="0.25">
      <c r="A32" s="83"/>
      <c r="B32" s="64"/>
      <c r="C32" s="31" t="s">
        <v>58</v>
      </c>
      <c r="D32" s="30">
        <v>285</v>
      </c>
      <c r="E32" s="70"/>
      <c r="F32" s="72"/>
      <c r="G32" s="70"/>
      <c r="H32" s="30">
        <v>1</v>
      </c>
      <c r="I32" s="24">
        <v>5200</v>
      </c>
      <c r="J32" s="24">
        <v>5200</v>
      </c>
      <c r="K32" s="24">
        <v>5200</v>
      </c>
      <c r="L32" s="29">
        <f>SUM(I32:K32)</f>
        <v>15600</v>
      </c>
      <c r="M32" s="61"/>
    </row>
    <row r="33" spans="1:15" s="2" customFormat="1" x14ac:dyDescent="0.25">
      <c r="A33" s="57"/>
      <c r="B33" s="65"/>
      <c r="C33" s="28" t="s">
        <v>38</v>
      </c>
      <c r="D33" s="20" t="s">
        <v>39</v>
      </c>
      <c r="E33" s="20" t="s">
        <v>39</v>
      </c>
      <c r="F33" s="20" t="s">
        <v>39</v>
      </c>
      <c r="G33" s="20" t="s">
        <v>39</v>
      </c>
      <c r="H33" s="20"/>
      <c r="I33" s="19">
        <f>I31+I32</f>
        <v>6850.83</v>
      </c>
      <c r="J33" s="19">
        <f>J31+J32</f>
        <v>6850.83</v>
      </c>
      <c r="K33" s="19">
        <f>K31+K32</f>
        <v>6850.83</v>
      </c>
      <c r="L33" s="19">
        <f>L31+L32</f>
        <v>20552.489999999998</v>
      </c>
      <c r="M33" s="62"/>
      <c r="O33" s="8">
        <f>I33+J33+K33-L33</f>
        <v>0</v>
      </c>
    </row>
    <row r="34" spans="1:15" s="10" customFormat="1" ht="69.75" customHeight="1" x14ac:dyDescent="0.25">
      <c r="A34" s="56" t="s">
        <v>59</v>
      </c>
      <c r="B34" s="63" t="s">
        <v>60</v>
      </c>
      <c r="C34" s="39" t="s">
        <v>18</v>
      </c>
      <c r="D34" s="30">
        <v>281</v>
      </c>
      <c r="E34" s="30" t="s">
        <v>20</v>
      </c>
      <c r="F34" s="25" t="s">
        <v>61</v>
      </c>
      <c r="G34" s="30">
        <v>244</v>
      </c>
      <c r="H34" s="30">
        <v>1</v>
      </c>
      <c r="I34" s="24">
        <v>2638.7550000000001</v>
      </c>
      <c r="J34" s="24">
        <v>2638.7550000000001</v>
      </c>
      <c r="K34" s="24">
        <v>2638.7550000000001</v>
      </c>
      <c r="L34" s="29">
        <f t="shared" ref="L34:L39" si="2">SUM(I34:K34)</f>
        <v>7916.2650000000003</v>
      </c>
      <c r="M34" s="60" t="s">
        <v>62</v>
      </c>
    </row>
    <row r="35" spans="1:15" s="10" customFormat="1" x14ac:dyDescent="0.25">
      <c r="A35" s="57"/>
      <c r="B35" s="65"/>
      <c r="C35" s="28" t="s">
        <v>38</v>
      </c>
      <c r="D35" s="20" t="s">
        <v>39</v>
      </c>
      <c r="E35" s="20" t="s">
        <v>39</v>
      </c>
      <c r="F35" s="20" t="s">
        <v>39</v>
      </c>
      <c r="G35" s="20" t="s">
        <v>39</v>
      </c>
      <c r="H35" s="20"/>
      <c r="I35" s="19">
        <f>I34</f>
        <v>2638.7550000000001</v>
      </c>
      <c r="J35" s="19">
        <f>J34</f>
        <v>2638.7550000000001</v>
      </c>
      <c r="K35" s="19">
        <f>K34</f>
        <v>2638.7550000000001</v>
      </c>
      <c r="L35" s="19">
        <f t="shared" si="2"/>
        <v>7916.2650000000003</v>
      </c>
      <c r="M35" s="62"/>
      <c r="O35" s="38">
        <f>I35+J35+K35-L35</f>
        <v>0</v>
      </c>
    </row>
    <row r="36" spans="1:15" s="10" customFormat="1" hidden="1" x14ac:dyDescent="0.25">
      <c r="A36" s="56" t="s">
        <v>63</v>
      </c>
      <c r="B36" s="78" t="s">
        <v>64</v>
      </c>
      <c r="C36" s="78" t="s">
        <v>58</v>
      </c>
      <c r="D36" s="88">
        <v>285</v>
      </c>
      <c r="E36" s="88" t="s">
        <v>20</v>
      </c>
      <c r="F36" s="35" t="s">
        <v>65</v>
      </c>
      <c r="G36" s="88">
        <v>244</v>
      </c>
      <c r="H36" s="37"/>
      <c r="I36" s="33" t="s">
        <v>66</v>
      </c>
      <c r="J36" s="33">
        <v>0</v>
      </c>
      <c r="K36" s="33">
        <v>0</v>
      </c>
      <c r="L36" s="32">
        <f t="shared" si="2"/>
        <v>0</v>
      </c>
      <c r="M36" s="60" t="s">
        <v>23</v>
      </c>
    </row>
    <row r="37" spans="1:15" s="10" customFormat="1" hidden="1" x14ac:dyDescent="0.25">
      <c r="A37" s="83"/>
      <c r="B37" s="79"/>
      <c r="C37" s="79"/>
      <c r="D37" s="89"/>
      <c r="E37" s="89"/>
      <c r="F37" s="35" t="s">
        <v>67</v>
      </c>
      <c r="G37" s="89"/>
      <c r="H37" s="36"/>
      <c r="I37" s="33" t="s">
        <v>66</v>
      </c>
      <c r="J37" s="33">
        <v>0</v>
      </c>
      <c r="K37" s="33">
        <v>0</v>
      </c>
      <c r="L37" s="32">
        <f t="shared" si="2"/>
        <v>0</v>
      </c>
      <c r="M37" s="61"/>
    </row>
    <row r="38" spans="1:15" s="10" customFormat="1" hidden="1" x14ac:dyDescent="0.25">
      <c r="A38" s="83"/>
      <c r="B38" s="79"/>
      <c r="C38" s="79"/>
      <c r="D38" s="89"/>
      <c r="E38" s="89"/>
      <c r="F38" s="35" t="s">
        <v>68</v>
      </c>
      <c r="G38" s="89"/>
      <c r="H38" s="36">
        <v>10</v>
      </c>
      <c r="I38" s="33" t="s">
        <v>66</v>
      </c>
      <c r="J38" s="33">
        <v>0</v>
      </c>
      <c r="K38" s="33">
        <v>0</v>
      </c>
      <c r="L38" s="32">
        <f t="shared" si="2"/>
        <v>0</v>
      </c>
      <c r="M38" s="61"/>
    </row>
    <row r="39" spans="1:15" s="10" customFormat="1" hidden="1" x14ac:dyDescent="0.25">
      <c r="A39" s="83"/>
      <c r="B39" s="79"/>
      <c r="C39" s="80"/>
      <c r="D39" s="90"/>
      <c r="E39" s="90"/>
      <c r="F39" s="35" t="s">
        <v>69</v>
      </c>
      <c r="G39" s="90"/>
      <c r="H39" s="34">
        <v>1</v>
      </c>
      <c r="I39" s="33" t="s">
        <v>66</v>
      </c>
      <c r="J39" s="33"/>
      <c r="K39" s="33"/>
      <c r="L39" s="32">
        <f t="shared" si="2"/>
        <v>0</v>
      </c>
      <c r="M39" s="61"/>
    </row>
    <row r="40" spans="1:15" s="10" customFormat="1" hidden="1" x14ac:dyDescent="0.25">
      <c r="A40" s="57"/>
      <c r="B40" s="80"/>
      <c r="C40" s="28" t="s">
        <v>38</v>
      </c>
      <c r="D40" s="20" t="s">
        <v>39</v>
      </c>
      <c r="E40" s="20" t="s">
        <v>39</v>
      </c>
      <c r="F40" s="20" t="s">
        <v>39</v>
      </c>
      <c r="G40" s="20" t="s">
        <v>39</v>
      </c>
      <c r="H40" s="20"/>
      <c r="I40" s="19">
        <f>SUM(I36:I37)</f>
        <v>0</v>
      </c>
      <c r="J40" s="19">
        <f>SUM(J36:J37)</f>
        <v>0</v>
      </c>
      <c r="K40" s="19">
        <f>SUM(K36:K37)</f>
        <v>0</v>
      </c>
      <c r="L40" s="19">
        <f>SUM(L36:L39)</f>
        <v>0</v>
      </c>
      <c r="M40" s="62"/>
    </row>
    <row r="41" spans="1:15" s="10" customFormat="1" ht="47.25" x14ac:dyDescent="0.25">
      <c r="A41" s="56" t="s">
        <v>63</v>
      </c>
      <c r="B41" s="63" t="s">
        <v>70</v>
      </c>
      <c r="C41" s="31" t="s">
        <v>58</v>
      </c>
      <c r="D41" s="30">
        <v>285</v>
      </c>
      <c r="E41" s="30" t="s">
        <v>20</v>
      </c>
      <c r="F41" s="25" t="s">
        <v>71</v>
      </c>
      <c r="G41" s="30">
        <v>244</v>
      </c>
      <c r="H41" s="30">
        <v>1</v>
      </c>
      <c r="I41" s="24">
        <f>51853.482</f>
        <v>51853.482000000004</v>
      </c>
      <c r="J41" s="24">
        <v>38050</v>
      </c>
      <c r="K41" s="24">
        <f>J41</f>
        <v>38050</v>
      </c>
      <c r="L41" s="29">
        <f>SUM(I41:K41)</f>
        <v>127953.482</v>
      </c>
      <c r="M41" s="60" t="s">
        <v>72</v>
      </c>
    </row>
    <row r="42" spans="1:15" s="10" customFormat="1" x14ac:dyDescent="0.25">
      <c r="A42" s="57"/>
      <c r="B42" s="65"/>
      <c r="C42" s="28" t="s">
        <v>38</v>
      </c>
      <c r="D42" s="20" t="s">
        <v>39</v>
      </c>
      <c r="E42" s="20" t="s">
        <v>39</v>
      </c>
      <c r="F42" s="20" t="s">
        <v>39</v>
      </c>
      <c r="G42" s="20" t="s">
        <v>39</v>
      </c>
      <c r="H42" s="20"/>
      <c r="I42" s="19">
        <f>I41</f>
        <v>51853.482000000004</v>
      </c>
      <c r="J42" s="19">
        <f>J41</f>
        <v>38050</v>
      </c>
      <c r="K42" s="19">
        <f>K41</f>
        <v>38050</v>
      </c>
      <c r="L42" s="19">
        <f>SUM(I42:K42)</f>
        <v>127953.482</v>
      </c>
      <c r="M42" s="62"/>
    </row>
    <row r="43" spans="1:15" s="10" customFormat="1" ht="47.25" hidden="1" outlineLevel="1" x14ac:dyDescent="0.25">
      <c r="A43" s="22" t="s">
        <v>73</v>
      </c>
      <c r="B43" s="27" t="s">
        <v>74</v>
      </c>
      <c r="C43" s="26" t="s">
        <v>58</v>
      </c>
      <c r="D43" s="25" t="s">
        <v>75</v>
      </c>
      <c r="E43" s="25" t="s">
        <v>20</v>
      </c>
      <c r="F43" s="25" t="s">
        <v>76</v>
      </c>
      <c r="G43" s="25" t="s">
        <v>77</v>
      </c>
      <c r="H43" s="25" t="s">
        <v>78</v>
      </c>
      <c r="I43" s="24">
        <v>0</v>
      </c>
      <c r="J43" s="24">
        <v>0</v>
      </c>
      <c r="K43" s="24">
        <v>0</v>
      </c>
      <c r="L43" s="23">
        <f>I43+J43+K43</f>
        <v>0</v>
      </c>
      <c r="M43" s="60" t="s">
        <v>79</v>
      </c>
    </row>
    <row r="44" spans="1:15" s="9" customFormat="1" hidden="1" outlineLevel="1" x14ac:dyDescent="0.25">
      <c r="A44" s="22"/>
      <c r="B44" s="21"/>
      <c r="C44" s="20" t="s">
        <v>38</v>
      </c>
      <c r="D44" s="20" t="s">
        <v>39</v>
      </c>
      <c r="E44" s="20" t="s">
        <v>39</v>
      </c>
      <c r="F44" s="20" t="s">
        <v>39</v>
      </c>
      <c r="G44" s="20" t="s">
        <v>39</v>
      </c>
      <c r="H44" s="20"/>
      <c r="I44" s="19">
        <f>SUM(I43)</f>
        <v>0</v>
      </c>
      <c r="J44" s="19">
        <f>SUM(J43)</f>
        <v>0</v>
      </c>
      <c r="K44" s="19">
        <f>SUM(K43)</f>
        <v>0</v>
      </c>
      <c r="L44" s="19">
        <f>SUM(L43)</f>
        <v>0</v>
      </c>
      <c r="M44" s="62"/>
    </row>
    <row r="45" spans="1:15" s="13" customFormat="1" collapsed="1" x14ac:dyDescent="0.25">
      <c r="A45" s="14"/>
      <c r="B45" s="18" t="s">
        <v>80</v>
      </c>
      <c r="C45" s="17" t="s">
        <v>39</v>
      </c>
      <c r="D45" s="17" t="s">
        <v>39</v>
      </c>
      <c r="E45" s="17" t="s">
        <v>39</v>
      </c>
      <c r="F45" s="17" t="s">
        <v>39</v>
      </c>
      <c r="G45" s="17" t="s">
        <v>39</v>
      </c>
      <c r="H45" s="17"/>
      <c r="I45" s="16">
        <f>I23+I30+I33+I35+I40+I42+I44</f>
        <v>119299.463</v>
      </c>
      <c r="J45" s="15">
        <f>J23+J30+J33+J35+J40+J42+J44</f>
        <v>103104.58499999999</v>
      </c>
      <c r="K45" s="15">
        <f>K23+K30+K33+K35+K40+K42+K44</f>
        <v>103104.58499999999</v>
      </c>
      <c r="L45" s="15">
        <f>L23+L30+L33+L35+L40+L42+L44</f>
        <v>325508.63300000003</v>
      </c>
      <c r="M45" s="14" t="s">
        <v>39</v>
      </c>
    </row>
    <row r="46" spans="1:15" s="9" customFormat="1" x14ac:dyDescent="0.25">
      <c r="A46" s="12"/>
      <c r="I46" s="10"/>
      <c r="J46" s="10" t="s">
        <v>81</v>
      </c>
      <c r="K46" s="10"/>
      <c r="L46" s="11"/>
      <c r="M46" s="10"/>
    </row>
    <row r="47" spans="1:15" x14ac:dyDescent="0.25">
      <c r="I47" s="8"/>
    </row>
    <row r="48" spans="1:15" x14ac:dyDescent="0.25">
      <c r="I48" s="8"/>
    </row>
    <row r="50" spans="9:12" x14ac:dyDescent="0.25">
      <c r="I50" s="6"/>
      <c r="J50" s="6"/>
      <c r="K50" s="6"/>
      <c r="L50" s="5"/>
    </row>
    <row r="51" spans="9:12" x14ac:dyDescent="0.25">
      <c r="I51" s="6"/>
      <c r="J51" s="6"/>
      <c r="K51" s="6"/>
      <c r="L51" s="5"/>
    </row>
    <row r="52" spans="9:12" x14ac:dyDescent="0.25">
      <c r="I52" s="6"/>
      <c r="J52" s="6"/>
      <c r="K52" s="6"/>
      <c r="L52" s="5"/>
    </row>
    <row r="53" spans="9:12" x14ac:dyDescent="0.25">
      <c r="I53" s="6"/>
      <c r="J53" s="6"/>
      <c r="K53" s="6"/>
      <c r="L53" s="5"/>
    </row>
    <row r="54" spans="9:12" x14ac:dyDescent="0.25">
      <c r="I54" s="7"/>
      <c r="J54" s="7"/>
      <c r="K54" s="7"/>
      <c r="L54" s="5"/>
    </row>
    <row r="55" spans="9:12" x14ac:dyDescent="0.25">
      <c r="I55" s="6"/>
      <c r="J55" s="6"/>
      <c r="K55" s="6"/>
      <c r="L55" s="5"/>
    </row>
    <row r="56" spans="9:12" x14ac:dyDescent="0.25">
      <c r="I56" s="6"/>
      <c r="J56" s="6"/>
      <c r="K56" s="6"/>
      <c r="L56" s="5"/>
    </row>
    <row r="57" spans="9:12" x14ac:dyDescent="0.25">
      <c r="I57" s="6"/>
      <c r="J57" s="6"/>
      <c r="K57" s="6"/>
      <c r="L57" s="5"/>
    </row>
  </sheetData>
  <mergeCells count="38">
    <mergeCell ref="M41:M42"/>
    <mergeCell ref="M43:M44"/>
    <mergeCell ref="A36:A40"/>
    <mergeCell ref="B36:B40"/>
    <mergeCell ref="M36:M40"/>
    <mergeCell ref="G36:G39"/>
    <mergeCell ref="A41:A42"/>
    <mergeCell ref="B41:B42"/>
    <mergeCell ref="D36:D39"/>
    <mergeCell ref="E36:E39"/>
    <mergeCell ref="A13:M13"/>
    <mergeCell ref="M24:M30"/>
    <mergeCell ref="L1:M1"/>
    <mergeCell ref="L4:M4"/>
    <mergeCell ref="C36:C39"/>
    <mergeCell ref="L3:M3"/>
    <mergeCell ref="C10:C11"/>
    <mergeCell ref="D10:G10"/>
    <mergeCell ref="M10:M11"/>
    <mergeCell ref="A31:A33"/>
    <mergeCell ref="A7:M7"/>
    <mergeCell ref="A8:M8"/>
    <mergeCell ref="A10:A11"/>
    <mergeCell ref="B10:B11"/>
    <mergeCell ref="I10:L10"/>
    <mergeCell ref="B34:B35"/>
    <mergeCell ref="A34:A35"/>
    <mergeCell ref="A15:M15"/>
    <mergeCell ref="A14:M14"/>
    <mergeCell ref="M16:M23"/>
    <mergeCell ref="M31:M33"/>
    <mergeCell ref="M34:M35"/>
    <mergeCell ref="B31:B33"/>
    <mergeCell ref="A16:A23"/>
    <mergeCell ref="A24:A30"/>
    <mergeCell ref="G31:G32"/>
    <mergeCell ref="E31:E32"/>
    <mergeCell ref="F31:F32"/>
  </mergeCells>
  <pageMargins left="0.25" right="0.25" top="0.75" bottom="0.75" header="0.3" footer="0.3"/>
  <pageSetup paperSize="9" scale="38" firstPageNumber="34" fitToHeight="0" orientation="portrait" useFirstPageNumber="1" r:id="rId1"/>
  <headerFooter>
    <oddHeader>&amp;C15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5" sqref="F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 к ПП1+</vt:lpstr>
      <vt:lpstr>Лист1</vt:lpstr>
      <vt:lpstr>'пр к ПП1+'!Заголовки_для_печати</vt:lpstr>
      <vt:lpstr>'пр к ПП1+'!Область_печати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2026-07-15T08:54:21Z</dcterms:modified>
</cp:coreProperties>
</file>