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+ Приложение 7" sheetId="2" r:id="rId1"/>
    <sheet name="Лист1" sheetId="1" r:id="rId2"/>
  </sheets>
  <externalReferences>
    <externalReference r:id="rId3"/>
  </externalReferences>
  <definedNames>
    <definedName name="_xlnm.Print_Titles" localSheetId="0">'+ Приложение 7'!$14:$16</definedName>
    <definedName name="_xlnm.Print_Area" localSheetId="0">'+ Приложение 7'!$A$1:$J$51</definedName>
  </definedNames>
  <calcPr calcId="152511"/>
</workbook>
</file>

<file path=xl/calcChain.xml><?xml version="1.0" encoding="utf-8"?>
<calcChain xmlns="http://schemas.openxmlformats.org/spreadsheetml/2006/main">
  <c r="E69" i="2" l="1"/>
  <c r="I68" i="2"/>
  <c r="I67" i="2"/>
  <c r="F67" i="2"/>
  <c r="I66" i="2"/>
  <c r="F61" i="2"/>
  <c r="J51" i="2"/>
  <c r="H51" i="2"/>
  <c r="J50" i="2"/>
  <c r="H50" i="2"/>
  <c r="G49" i="2"/>
  <c r="F49" i="2"/>
  <c r="J49" i="2" s="1"/>
  <c r="E49" i="2"/>
  <c r="D49" i="2"/>
  <c r="J48" i="2"/>
  <c r="H48" i="2"/>
  <c r="G48" i="2"/>
  <c r="G45" i="2" s="1"/>
  <c r="Q45" i="2" s="1"/>
  <c r="E48" i="2"/>
  <c r="J47" i="2"/>
  <c r="H47" i="2"/>
  <c r="J46" i="2"/>
  <c r="E45" i="2"/>
  <c r="O45" i="2" s="1"/>
  <c r="C45" i="2"/>
  <c r="J44" i="2"/>
  <c r="H44" i="2"/>
  <c r="J43" i="2"/>
  <c r="H43" i="2"/>
  <c r="H42" i="2"/>
  <c r="G42" i="2"/>
  <c r="J42" i="2" s="1"/>
  <c r="F42" i="2"/>
  <c r="E42" i="2"/>
  <c r="D42" i="2"/>
  <c r="G41" i="2"/>
  <c r="G20" i="2" s="1"/>
  <c r="F41" i="2"/>
  <c r="F38" i="2" s="1"/>
  <c r="E41" i="2"/>
  <c r="E38" i="2" s="1"/>
  <c r="J40" i="2"/>
  <c r="H40" i="2"/>
  <c r="J39" i="2"/>
  <c r="G38" i="2"/>
  <c r="Q38" i="2" s="1"/>
  <c r="C38" i="2"/>
  <c r="J37" i="2"/>
  <c r="H37" i="2"/>
  <c r="J36" i="2"/>
  <c r="H36" i="2"/>
  <c r="H35" i="2"/>
  <c r="G35" i="2"/>
  <c r="G21" i="2" s="1"/>
  <c r="F35" i="2"/>
  <c r="F21" i="2" s="1"/>
  <c r="E35" i="2"/>
  <c r="E21" i="2" s="1"/>
  <c r="D35" i="2"/>
  <c r="J34" i="2"/>
  <c r="H34" i="2"/>
  <c r="H31" i="2" s="1"/>
  <c r="J33" i="2"/>
  <c r="H33" i="2"/>
  <c r="J32" i="2"/>
  <c r="F31" i="2"/>
  <c r="P31" i="2" s="1"/>
  <c r="C31" i="2"/>
  <c r="J30" i="2"/>
  <c r="H30" i="2"/>
  <c r="J29" i="2"/>
  <c r="H29" i="2"/>
  <c r="J28" i="2"/>
  <c r="H28" i="2"/>
  <c r="G28" i="2"/>
  <c r="F28" i="2"/>
  <c r="E28" i="2"/>
  <c r="D28" i="2"/>
  <c r="G27" i="2"/>
  <c r="F27" i="2"/>
  <c r="F20" i="2" s="1"/>
  <c r="E27" i="2"/>
  <c r="J27" i="2" s="1"/>
  <c r="J26" i="2"/>
  <c r="H26" i="2"/>
  <c r="J25" i="2"/>
  <c r="O24" i="2"/>
  <c r="G24" i="2"/>
  <c r="Q24" i="2" s="1"/>
  <c r="F24" i="2"/>
  <c r="F66" i="2" s="1"/>
  <c r="E24" i="2"/>
  <c r="E60" i="2" s="1"/>
  <c r="C24" i="2"/>
  <c r="G23" i="2"/>
  <c r="F23" i="2"/>
  <c r="J23" i="2" s="1"/>
  <c r="E23" i="2"/>
  <c r="G22" i="2"/>
  <c r="F22" i="2"/>
  <c r="E22" i="2"/>
  <c r="J22" i="2" s="1"/>
  <c r="G19" i="2"/>
  <c r="G17" i="2" s="1"/>
  <c r="Q17" i="2" s="1"/>
  <c r="F19" i="2"/>
  <c r="H19" i="2" s="1"/>
  <c r="E19" i="2"/>
  <c r="J18" i="2"/>
  <c r="C17" i="2"/>
  <c r="E16" i="2"/>
  <c r="G14" i="2"/>
  <c r="F14" i="2"/>
  <c r="J38" i="2" l="1"/>
  <c r="H38" i="2"/>
  <c r="O38" i="2"/>
  <c r="E62" i="2"/>
  <c r="E68" i="2"/>
  <c r="P38" i="2"/>
  <c r="F68" i="2"/>
  <c r="F62" i="2"/>
  <c r="I31" i="2"/>
  <c r="H61" i="2"/>
  <c r="R31" i="2"/>
  <c r="H67" i="2"/>
  <c r="J21" i="2"/>
  <c r="F17" i="2"/>
  <c r="P17" i="2" s="1"/>
  <c r="E20" i="2"/>
  <c r="H22" i="2"/>
  <c r="F45" i="2"/>
  <c r="E63" i="2"/>
  <c r="H49" i="2"/>
  <c r="H21" i="2" s="1"/>
  <c r="J19" i="2"/>
  <c r="H41" i="2"/>
  <c r="H24" i="2"/>
  <c r="J24" i="2"/>
  <c r="K24" i="2" s="1"/>
  <c r="H27" i="2"/>
  <c r="J35" i="2"/>
  <c r="J41" i="2"/>
  <c r="E31" i="2"/>
  <c r="E66" i="2"/>
  <c r="P24" i="2"/>
  <c r="G31" i="2"/>
  <c r="Q31" i="2" s="1"/>
  <c r="H23" i="2"/>
  <c r="F60" i="2"/>
  <c r="J45" i="2" l="1"/>
  <c r="K45" i="2" s="1"/>
  <c r="F69" i="2"/>
  <c r="P45" i="2"/>
  <c r="F63" i="2"/>
  <c r="E61" i="2"/>
  <c r="O31" i="2"/>
  <c r="J31" i="2"/>
  <c r="K31" i="2" s="1"/>
  <c r="E67" i="2"/>
  <c r="H45" i="2"/>
  <c r="H20" i="2"/>
  <c r="H17" i="2" s="1"/>
  <c r="R38" i="2"/>
  <c r="H68" i="2"/>
  <c r="H62" i="2"/>
  <c r="I38" i="2"/>
  <c r="R24" i="2"/>
  <c r="H66" i="2"/>
  <c r="H60" i="2"/>
  <c r="I24" i="2"/>
  <c r="E17" i="2"/>
  <c r="J20" i="2"/>
  <c r="K38" i="2"/>
  <c r="R17" i="2" l="1"/>
  <c r="I17" i="2"/>
  <c r="O17" i="2"/>
  <c r="J17" i="2"/>
  <c r="K17" i="2" s="1"/>
  <c r="H69" i="2"/>
  <c r="I45" i="2"/>
  <c r="I69" i="2" s="1"/>
  <c r="H63" i="2"/>
  <c r="R45" i="2"/>
</calcChain>
</file>

<file path=xl/sharedStrings.xml><?xml version="1.0" encoding="utf-8"?>
<sst xmlns="http://schemas.openxmlformats.org/spreadsheetml/2006/main" count="68" uniqueCount="38">
  <si>
    <t>к муниципалной программе Туруханского муниципального округа "Развитие транеспортной системы и связи Туруханского муниципального округа"</t>
  </si>
  <si>
    <t>ИНФОРМАЦИЯ</t>
  </si>
  <si>
    <t>об источниках финансирования подпрограмм, отдельных</t>
  </si>
  <si>
    <t>мероприятий муниципальной программы Туруханского округа</t>
  </si>
  <si>
    <t xml:space="preserve">(средства окружного бюджета, в том числе средства, </t>
  </si>
  <si>
    <t>поступившие из бюджетов других уровней бюджетной системы,</t>
  </si>
  <si>
    <t>бюджетов государственных внебюджетных фондов)</t>
  </si>
  <si>
    <t>тыс. рублей</t>
  </si>
  <si>
    <t>№ п/п</t>
  </si>
  <si>
    <t>Статус (муниципальная программа Туруханского округа, подпрограмма)</t>
  </si>
  <si>
    <t>Наименование муниципальной программы Туруханского округа, подпрограммы</t>
  </si>
  <si>
    <t>Уровень бюджетной системы / источники финансирования</t>
  </si>
  <si>
    <t>Итого на очередной финансовый год и плановый период</t>
  </si>
  <si>
    <t>план</t>
  </si>
  <si>
    <t>Муниципальная программа Туруханского округа</t>
  </si>
  <si>
    <t>всего</t>
  </si>
  <si>
    <t>в том числе:</t>
  </si>
  <si>
    <t>федеральный бюджет</t>
  </si>
  <si>
    <t>краевой бюджет</t>
  </si>
  <si>
    <t>окружной бюджет</t>
  </si>
  <si>
    <t>бюджеты муниципальных образований Туруханского округа</t>
  </si>
  <si>
    <t>внебюджетные источники</t>
  </si>
  <si>
    <t>1.1.</t>
  </si>
  <si>
    <t>Подпрограмма 1</t>
  </si>
  <si>
    <t>1.2.</t>
  </si>
  <si>
    <t>Подпрограмма 2</t>
  </si>
  <si>
    <t>1.3.</t>
  </si>
  <si>
    <t>Подпрограмма 3</t>
  </si>
  <si>
    <t>1.4.</t>
  </si>
  <si>
    <t>Подпрограмма 4</t>
  </si>
  <si>
    <t>проверка</t>
  </si>
  <si>
    <t>подпрограмма 1</t>
  </si>
  <si>
    <t>подпрограмма 2</t>
  </si>
  <si>
    <t>подпрограмма 3</t>
  </si>
  <si>
    <t>подпрограмма 4</t>
  </si>
  <si>
    <t>Приложение  7</t>
  </si>
  <si>
    <t>Приложение  № 7</t>
  </si>
  <si>
    <t xml:space="preserve">к постановлению администрации Туруханского муниципального округа
от 29.06.2026 № 631 -п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</si>
</sst>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00_ ;\-#,##0.000\ "/>
    <numFmt numFmtId="166" formatCode="#,##0.000"/>
    <numFmt numFmtId="167" formatCode="_-* #,##0.000_р_._-;\-* #,##0.000_р_._-;_-* &quot;-&quot;???_р_.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4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sz val="12"/>
      <name val="Times New Roman"/>
      <family val="2"/>
      <charset val="204"/>
    </font>
    <font>
      <sz val="11"/>
      <name val="Times New Roman"/>
      <family val="2"/>
      <charset val="204"/>
    </font>
    <font>
      <b/>
      <sz val="12"/>
      <name val="Times New Roman"/>
      <family val="2"/>
      <charset val="204"/>
    </font>
    <font>
      <u/>
      <sz val="12"/>
      <color theme="10"/>
      <name val="Times New Roman"/>
      <family val="2"/>
      <charset val="204"/>
    </font>
    <font>
      <b/>
      <sz val="14"/>
      <name val="Times New Roman"/>
      <family val="2"/>
      <charset val="204"/>
    </font>
    <font>
      <sz val="12"/>
      <color rgb="FFFF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165" fontId="3" fillId="0" borderId="0" xfId="2" applyNumberFormat="1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right" vertical="center"/>
    </xf>
    <xf numFmtId="165" fontId="2" fillId="0" borderId="0" xfId="2" applyNumberFormat="1" applyFont="1"/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166" fontId="6" fillId="0" borderId="1" xfId="2" applyNumberFormat="1" applyFont="1" applyBorder="1" applyAlignment="1">
      <alignment vertical="center" wrapText="1"/>
    </xf>
    <xf numFmtId="166" fontId="3" fillId="0" borderId="0" xfId="1" applyNumberFormat="1" applyFont="1"/>
    <xf numFmtId="166" fontId="2" fillId="0" borderId="0" xfId="2" applyNumberFormat="1" applyFont="1" applyBorder="1"/>
    <xf numFmtId="0" fontId="4" fillId="0" borderId="1" xfId="1" applyFont="1" applyBorder="1" applyAlignment="1">
      <alignment vertical="center" wrapText="1"/>
    </xf>
    <xf numFmtId="166" fontId="4" fillId="0" borderId="1" xfId="2" applyNumberFormat="1" applyFont="1" applyBorder="1" applyAlignment="1">
      <alignment vertical="center" wrapText="1"/>
    </xf>
    <xf numFmtId="0" fontId="4" fillId="0" borderId="1" xfId="3" applyFont="1" applyBorder="1" applyAlignment="1">
      <alignment vertical="center" wrapText="1"/>
    </xf>
    <xf numFmtId="0" fontId="4" fillId="0" borderId="1" xfId="1" applyFont="1" applyBorder="1" applyAlignment="1">
      <alignment wrapText="1"/>
    </xf>
    <xf numFmtId="166" fontId="2" fillId="0" borderId="2" xfId="1" applyNumberFormat="1" applyFont="1" applyBorder="1"/>
    <xf numFmtId="0" fontId="2" fillId="0" borderId="2" xfId="1" applyFont="1" applyBorder="1"/>
    <xf numFmtId="166" fontId="2" fillId="0" borderId="0" xfId="1" applyNumberFormat="1" applyFont="1" applyBorder="1"/>
    <xf numFmtId="0" fontId="2" fillId="0" borderId="0" xfId="1" applyFont="1" applyBorder="1"/>
    <xf numFmtId="166" fontId="4" fillId="2" borderId="1" xfId="2" applyNumberFormat="1" applyFont="1" applyFill="1" applyBorder="1" applyAlignment="1">
      <alignment vertical="center" wrapText="1"/>
    </xf>
    <xf numFmtId="166" fontId="2" fillId="0" borderId="3" xfId="1" applyNumberFormat="1" applyFont="1" applyBorder="1"/>
    <xf numFmtId="0" fontId="2" fillId="0" borderId="3" xfId="1" applyFont="1" applyBorder="1"/>
    <xf numFmtId="166" fontId="8" fillId="0" borderId="2" xfId="1" applyNumberFormat="1" applyFont="1" applyBorder="1"/>
    <xf numFmtId="166" fontId="3" fillId="0" borderId="2" xfId="1" applyNumberFormat="1" applyFont="1" applyBorder="1"/>
    <xf numFmtId="0" fontId="3" fillId="0" borderId="2" xfId="1" applyFont="1" applyBorder="1"/>
    <xf numFmtId="166" fontId="3" fillId="0" borderId="0" xfId="1" applyNumberFormat="1" applyFont="1" applyBorder="1"/>
    <xf numFmtId="0" fontId="3" fillId="0" borderId="0" xfId="1" applyFont="1" applyBorder="1"/>
    <xf numFmtId="166" fontId="3" fillId="0" borderId="3" xfId="1" applyNumberFormat="1" applyFont="1" applyBorder="1"/>
    <xf numFmtId="0" fontId="3" fillId="0" borderId="3" xfId="1" applyFont="1" applyBorder="1"/>
    <xf numFmtId="0" fontId="4" fillId="0" borderId="0" xfId="1" applyFont="1" applyAlignment="1">
      <alignment horizontal="center"/>
    </xf>
    <xf numFmtId="0" fontId="4" fillId="0" borderId="0" xfId="1" applyFont="1"/>
    <xf numFmtId="0" fontId="9" fillId="0" borderId="0" xfId="1" applyFont="1"/>
    <xf numFmtId="166" fontId="4" fillId="0" borderId="0" xfId="1" applyNumberFormat="1" applyFont="1"/>
    <xf numFmtId="167" fontId="4" fillId="0" borderId="0" xfId="1" applyNumberFormat="1" applyFont="1"/>
    <xf numFmtId="167" fontId="9" fillId="0" borderId="0" xfId="1" applyNumberFormat="1" applyFont="1"/>
    <xf numFmtId="0" fontId="2" fillId="0" borderId="0" xfId="1" applyFont="1" applyAlignment="1">
      <alignment horizontal="center" vertical="center"/>
    </xf>
    <xf numFmtId="0" fontId="2" fillId="2" borderId="0" xfId="1" applyFont="1" applyFill="1" applyAlignment="1">
      <alignment horizontal="left" wrapText="1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59;&#1055;&#1056;&#1040;&#1042;&#1051;&#1045;&#1053;&#1048;&#1045;%20&#1044;&#1045;&#1051;&#1040;&#1052;&#1048;\&#1059;&#1055;&#1056;&#1040;&#1042;&#1051;&#1045;&#1053;&#1048;&#1071;%20&#1044;&#1045;&#1051;&#1040;&#1052;&#1048;%202026\!!!%20&#1048;&#1079;&#1084;&#1077;&#1085;&#1077;&#1085;&#1080;&#1103;%20&#1074;%20&#1084;&#1091;&#1085;&#1080;&#1094;&#1080;&#1087;&#1072;&#1083;&#1100;&#1085;&#1099;&#1077;%20&#1087;&#1088;&#1086;&#1075;&#1088;&#1072;&#1084;&#1084;&#1099;%202026%20&#1075;&#1086;&#1076;\9%20&#1058;&#1056;&#1040;&#1053;&#1057;&#1055;&#1054;&#1056;&#1058;\04%20%20%20%20&#8470;%20%20%20%20%20%20-&#1087;%20%20&#1086;&#1090;%20%20%20%20%20%20%20&#1058;&#1088;&#1072;&#1085;&#1089;&#1087;&#1086;&#1088;&#1090;%20%20(&#1057;&#1045;&#1057;&#1057;&#1048;&#1071;%20&#1048;&#1070;&#1053;&#1068;)\-&#1087;%20&#1087;&#1088;&#1080;&#1083;&#1086;&#1078;&#1077;&#108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 к пасп"/>
      <sheetName val="пр к пасп ПП1"/>
      <sheetName val="пр к ПП1+"/>
      <sheetName val="+ пр к пасп ПП2"/>
      <sheetName val="+ пр к ПП2"/>
      <sheetName val="+ пр к пасп ПП3"/>
      <sheetName val="+пр к ПП3"/>
      <sheetName val="+пр к пасп ПП4"/>
      <sheetName val="+пр к ПП4"/>
      <sheetName val="пр 5 к МП"/>
      <sheetName val="+ Приложение 6"/>
      <sheetName val="+ Приложение 7"/>
      <sheetName val="Лист1"/>
      <sheetName val="пп1"/>
      <sheetName val="пп2"/>
      <sheetName val="пп3"/>
      <sheetName val="пп4"/>
    </sheetNames>
    <sheetDataSet>
      <sheetData sheetId="0" refreshError="1"/>
      <sheetData sheetId="1" refreshError="1"/>
      <sheetData sheetId="2">
        <row r="38">
          <cell r="J38">
            <v>0</v>
          </cell>
          <cell r="K38">
            <v>0</v>
          </cell>
          <cell r="L38">
            <v>0</v>
          </cell>
        </row>
        <row r="45">
          <cell r="I45">
            <v>119299.463</v>
          </cell>
          <cell r="J45">
            <v>103104.58499999999</v>
          </cell>
          <cell r="K45">
            <v>103104.58499999999</v>
          </cell>
          <cell r="L45">
            <v>325508.63300000003</v>
          </cell>
        </row>
      </sheetData>
      <sheetData sheetId="3" refreshError="1"/>
      <sheetData sheetId="4">
        <row r="46">
          <cell r="I46">
            <v>367420.19500000001</v>
          </cell>
          <cell r="J46">
            <v>366507.77500000002</v>
          </cell>
          <cell r="K46">
            <v>366507.77500000002</v>
          </cell>
          <cell r="L46">
            <v>1100435.7450000001</v>
          </cell>
        </row>
      </sheetData>
      <sheetData sheetId="5" refreshError="1"/>
      <sheetData sheetId="6">
        <row r="17">
          <cell r="I17">
            <v>0</v>
          </cell>
          <cell r="J17">
            <v>0</v>
          </cell>
          <cell r="L17">
            <v>0</v>
          </cell>
        </row>
        <row r="19">
          <cell r="I19">
            <v>0</v>
          </cell>
          <cell r="J19">
            <v>0</v>
          </cell>
          <cell r="L19">
            <v>0</v>
          </cell>
        </row>
        <row r="23">
          <cell r="I23">
            <v>0</v>
          </cell>
          <cell r="J23">
            <v>0</v>
          </cell>
          <cell r="L23">
            <v>0</v>
          </cell>
        </row>
        <row r="27">
          <cell r="I27">
            <v>0</v>
          </cell>
          <cell r="J27">
            <v>0</v>
          </cell>
          <cell r="L27">
            <v>0</v>
          </cell>
        </row>
      </sheetData>
      <sheetData sheetId="7" refreshError="1"/>
      <sheetData sheetId="8">
        <row r="16">
          <cell r="I16">
            <v>15590.023639999999</v>
          </cell>
          <cell r="J16">
            <v>15600</v>
          </cell>
          <cell r="K16">
            <v>15600</v>
          </cell>
        </row>
        <row r="19">
          <cell r="I19">
            <v>9.9763600000000014</v>
          </cell>
          <cell r="J19">
            <v>0</v>
          </cell>
          <cell r="K19">
            <v>0</v>
          </cell>
        </row>
        <row r="21">
          <cell r="I21">
            <v>1985.29531</v>
          </cell>
          <cell r="K21">
            <v>0</v>
          </cell>
        </row>
        <row r="24">
          <cell r="I24">
            <v>17585.295310000001</v>
          </cell>
          <cell r="J24">
            <v>15600</v>
          </cell>
          <cell r="L24">
            <v>48785.295310000001</v>
          </cell>
        </row>
      </sheetData>
      <sheetData sheetId="9" refreshError="1"/>
      <sheetData sheetId="10">
        <row r="15">
          <cell r="C15" t="str">
            <v>Развитие транспортной системы и связи Туруханского муниципального округа</v>
          </cell>
          <cell r="I15">
            <v>504304.95331000007</v>
          </cell>
          <cell r="J15">
            <v>485212.36000000004</v>
          </cell>
          <cell r="K15">
            <v>485212.36000000004</v>
          </cell>
          <cell r="L15">
            <v>1474729.6733100002</v>
          </cell>
        </row>
        <row r="21">
          <cell r="C21" t="str">
            <v>Развитие транспортного комплекса, обеспечение сохранности и модернизации автомобильных дорог Туруханского муниципального округа</v>
          </cell>
          <cell r="I21">
            <v>119299.46299999999</v>
          </cell>
          <cell r="J21">
            <v>103104.58499999999</v>
          </cell>
          <cell r="K21">
            <v>103104.58499999999</v>
          </cell>
          <cell r="L21">
            <v>325508.63300000003</v>
          </cell>
        </row>
        <row r="26">
          <cell r="C26" t="str">
            <v>Организация транспортного обслуживания  на территории Туруханского муниципального округа</v>
          </cell>
          <cell r="I26">
            <v>367420.19500000001</v>
          </cell>
          <cell r="J26">
            <v>366507.77500000002</v>
          </cell>
          <cell r="K26">
            <v>366507.77500000002</v>
          </cell>
          <cell r="L26">
            <v>1100435.7450000001</v>
          </cell>
        </row>
        <row r="31">
          <cell r="C31" t="str">
            <v>Безопасность дорожного движения в Туруханском муниципальном округе</v>
          </cell>
          <cell r="I31">
            <v>0</v>
          </cell>
          <cell r="J31">
            <v>0</v>
          </cell>
          <cell r="L31">
            <v>0</v>
          </cell>
        </row>
        <row r="35">
          <cell r="C35" t="str">
            <v>Развитие связи на территории Туруханского муниципального округа</v>
          </cell>
          <cell r="I35">
            <v>17585.295310000001</v>
          </cell>
          <cell r="J35">
            <v>15600</v>
          </cell>
          <cell r="K35">
            <v>15600</v>
          </cell>
          <cell r="L35">
            <v>48785.295310000001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S74"/>
  <sheetViews>
    <sheetView tabSelected="1" view="pageBreakPreview" zoomScale="70" zoomScaleNormal="70" zoomScaleSheetLayoutView="70" workbookViewId="0">
      <selection activeCell="E2" sqref="E2:H2"/>
    </sheetView>
  </sheetViews>
  <sheetFormatPr defaultColWidth="10.28515625" defaultRowHeight="18.75" outlineLevelRow="1" outlineLevelCol="1" x14ac:dyDescent="0.3"/>
  <cols>
    <col min="1" max="1" width="6.140625" style="6" customWidth="1"/>
    <col min="2" max="2" width="25.42578125" style="3" customWidth="1"/>
    <col min="3" max="3" width="28.5703125" style="3" customWidth="1"/>
    <col min="4" max="4" width="38.140625" style="3" customWidth="1"/>
    <col min="5" max="7" width="17.85546875" style="2" customWidth="1"/>
    <col min="8" max="8" width="20.7109375" style="2" customWidth="1"/>
    <col min="9" max="9" width="16.5703125" style="3" hidden="1" customWidth="1" outlineLevel="1"/>
    <col min="10" max="10" width="20.42578125" style="4" hidden="1" customWidth="1" outlineLevel="1"/>
    <col min="11" max="11" width="12.28515625" style="3" hidden="1" customWidth="1" outlineLevel="1"/>
    <col min="12" max="12" width="10.28515625" style="3" collapsed="1"/>
    <col min="13" max="17" width="10.28515625" style="3"/>
    <col min="18" max="18" width="13.85546875" style="3" bestFit="1" customWidth="1"/>
    <col min="19" max="16384" width="10.28515625" style="3"/>
  </cols>
  <sheetData>
    <row r="1" spans="1:11" ht="36.75" customHeight="1" outlineLevel="1" x14ac:dyDescent="0.3">
      <c r="A1" s="1"/>
      <c r="B1" s="2"/>
      <c r="C1" s="2"/>
      <c r="D1" s="2"/>
      <c r="E1" s="39" t="s">
        <v>35</v>
      </c>
      <c r="F1" s="39"/>
      <c r="G1" s="39"/>
      <c r="H1" s="39"/>
    </row>
    <row r="2" spans="1:11" ht="73.5" customHeight="1" outlineLevel="1" x14ac:dyDescent="0.3">
      <c r="A2" s="1"/>
      <c r="B2" s="2"/>
      <c r="C2" s="2"/>
      <c r="D2" s="2"/>
      <c r="E2" s="40" t="s">
        <v>37</v>
      </c>
      <c r="F2" s="40"/>
      <c r="G2" s="40"/>
      <c r="H2" s="40"/>
    </row>
    <row r="3" spans="1:11" ht="25.5" customHeight="1" x14ac:dyDescent="0.3">
      <c r="A3" s="1"/>
      <c r="B3" s="2"/>
      <c r="C3" s="2"/>
      <c r="D3" s="2"/>
      <c r="E3" s="2" t="s">
        <v>36</v>
      </c>
    </row>
    <row r="4" spans="1:11" ht="60" customHeight="1" x14ac:dyDescent="0.3">
      <c r="A4" s="1"/>
      <c r="B4" s="2"/>
      <c r="C4" s="2"/>
      <c r="D4" s="2"/>
      <c r="E4" s="40" t="s">
        <v>0</v>
      </c>
      <c r="F4" s="40"/>
      <c r="G4" s="40"/>
      <c r="H4" s="40"/>
    </row>
    <row r="5" spans="1:11" x14ac:dyDescent="0.3">
      <c r="A5" s="5"/>
      <c r="B5" s="2"/>
      <c r="C5" s="2"/>
      <c r="D5" s="2"/>
    </row>
    <row r="6" spans="1:11" x14ac:dyDescent="0.3">
      <c r="A6" s="5"/>
      <c r="B6" s="2"/>
      <c r="C6" s="2"/>
      <c r="D6" s="2"/>
    </row>
    <row r="7" spans="1:11" x14ac:dyDescent="0.3">
      <c r="A7" s="38" t="s">
        <v>1</v>
      </c>
      <c r="B7" s="38"/>
      <c r="C7" s="38"/>
      <c r="D7" s="38"/>
      <c r="E7" s="38"/>
      <c r="F7" s="38"/>
      <c r="G7" s="38"/>
      <c r="H7" s="38"/>
    </row>
    <row r="8" spans="1:11" x14ac:dyDescent="0.3">
      <c r="A8" s="38" t="s">
        <v>2</v>
      </c>
      <c r="B8" s="38"/>
      <c r="C8" s="38"/>
      <c r="D8" s="38"/>
      <c r="E8" s="38"/>
      <c r="F8" s="38"/>
      <c r="G8" s="38"/>
      <c r="H8" s="38"/>
    </row>
    <row r="9" spans="1:11" x14ac:dyDescent="0.3">
      <c r="A9" s="38" t="s">
        <v>3</v>
      </c>
      <c r="B9" s="38"/>
      <c r="C9" s="38"/>
      <c r="D9" s="38"/>
      <c r="E9" s="38"/>
      <c r="F9" s="38"/>
      <c r="G9" s="38"/>
      <c r="H9" s="38"/>
    </row>
    <row r="10" spans="1:11" x14ac:dyDescent="0.3">
      <c r="A10" s="38" t="s">
        <v>4</v>
      </c>
      <c r="B10" s="38"/>
      <c r="C10" s="38"/>
      <c r="D10" s="38"/>
      <c r="E10" s="38"/>
      <c r="F10" s="38"/>
      <c r="G10" s="38"/>
      <c r="H10" s="38"/>
    </row>
    <row r="11" spans="1:11" x14ac:dyDescent="0.3">
      <c r="A11" s="38" t="s">
        <v>5</v>
      </c>
      <c r="B11" s="38"/>
      <c r="C11" s="38"/>
      <c r="D11" s="38"/>
      <c r="E11" s="38"/>
      <c r="F11" s="38"/>
      <c r="G11" s="38"/>
      <c r="H11" s="38"/>
    </row>
    <row r="12" spans="1:11" x14ac:dyDescent="0.3">
      <c r="A12" s="38" t="s">
        <v>6</v>
      </c>
      <c r="B12" s="38"/>
      <c r="C12" s="38"/>
      <c r="D12" s="38"/>
      <c r="E12" s="38"/>
      <c r="F12" s="38"/>
      <c r="G12" s="38"/>
      <c r="H12" s="38"/>
    </row>
    <row r="13" spans="1:11" ht="27" customHeight="1" x14ac:dyDescent="0.3">
      <c r="H13" s="7" t="s">
        <v>7</v>
      </c>
      <c r="I13" s="2"/>
      <c r="J13" s="8"/>
      <c r="K13" s="2"/>
    </row>
    <row r="14" spans="1:11" ht="51" customHeight="1" x14ac:dyDescent="0.3">
      <c r="A14" s="41" t="s">
        <v>8</v>
      </c>
      <c r="B14" s="42" t="s">
        <v>9</v>
      </c>
      <c r="C14" s="42" t="s">
        <v>10</v>
      </c>
      <c r="D14" s="41" t="s">
        <v>11</v>
      </c>
      <c r="E14" s="9">
        <v>2026</v>
      </c>
      <c r="F14" s="9">
        <f>E14+1</f>
        <v>2027</v>
      </c>
      <c r="G14" s="9">
        <f>F14+1</f>
        <v>2028</v>
      </c>
      <c r="H14" s="42" t="s">
        <v>12</v>
      </c>
      <c r="I14" s="2"/>
      <c r="J14" s="8"/>
      <c r="K14" s="2"/>
    </row>
    <row r="15" spans="1:11" ht="24.75" customHeight="1" x14ac:dyDescent="0.3">
      <c r="A15" s="41"/>
      <c r="B15" s="42"/>
      <c r="C15" s="42"/>
      <c r="D15" s="41"/>
      <c r="E15" s="9" t="s">
        <v>13</v>
      </c>
      <c r="F15" s="9" t="s">
        <v>13</v>
      </c>
      <c r="G15" s="9" t="s">
        <v>13</v>
      </c>
      <c r="H15" s="42"/>
      <c r="I15" s="2"/>
      <c r="J15" s="8"/>
      <c r="K15" s="2"/>
    </row>
    <row r="16" spans="1:11" ht="14.25" customHeight="1" x14ac:dyDescent="0.3">
      <c r="A16" s="9">
        <v>1</v>
      </c>
      <c r="B16" s="9">
        <v>2</v>
      </c>
      <c r="C16" s="9">
        <v>3</v>
      </c>
      <c r="D16" s="9">
        <v>4</v>
      </c>
      <c r="E16" s="9">
        <f>D16+1</f>
        <v>5</v>
      </c>
      <c r="F16" s="9">
        <v>6</v>
      </c>
      <c r="G16" s="9">
        <v>7</v>
      </c>
      <c r="H16" s="9">
        <v>8</v>
      </c>
      <c r="I16" s="2"/>
      <c r="J16" s="8"/>
      <c r="K16" s="2"/>
    </row>
    <row r="17" spans="1:19" ht="36" customHeight="1" x14ac:dyDescent="0.3">
      <c r="A17" s="43">
        <v>1</v>
      </c>
      <c r="B17" s="44" t="s">
        <v>14</v>
      </c>
      <c r="C17" s="44" t="str">
        <f>'[1]+ Приложение 6'!C15</f>
        <v>Развитие транспортной системы и связи Туруханского муниципального округа</v>
      </c>
      <c r="D17" s="10" t="s">
        <v>15</v>
      </c>
      <c r="E17" s="11">
        <f>E19+E20+E21+E22+E23</f>
        <v>504304.95331000001</v>
      </c>
      <c r="F17" s="11">
        <f t="shared" ref="F17:H17" si="0">F19+F20+F21+F22+F23</f>
        <v>485212.36</v>
      </c>
      <c r="G17" s="11">
        <f t="shared" si="0"/>
        <v>485212.36</v>
      </c>
      <c r="H17" s="11">
        <f t="shared" si="0"/>
        <v>1474729.67331</v>
      </c>
      <c r="I17" s="12">
        <f>H17-'[1]+ Приложение 6'!L15</f>
        <v>0</v>
      </c>
      <c r="J17" s="13">
        <f t="shared" ref="J17:J51" si="1">SUM(E17:G17)</f>
        <v>1474729.67331</v>
      </c>
      <c r="K17" s="3" t="b">
        <f>SUM(J19:J23)=J17</f>
        <v>1</v>
      </c>
      <c r="O17" s="12">
        <f>E17-'[1]+ Приложение 6'!I15</f>
        <v>0</v>
      </c>
      <c r="P17" s="12">
        <f>F17-'[1]+ Приложение 6'!J15</f>
        <v>0</v>
      </c>
      <c r="Q17" s="12">
        <f>G17-'[1]+ Приложение 6'!K15</f>
        <v>0</v>
      </c>
      <c r="R17" s="12">
        <f>H17-'[1]+ Приложение 6'!L15</f>
        <v>0</v>
      </c>
      <c r="S17" s="12"/>
    </row>
    <row r="18" spans="1:19" x14ac:dyDescent="0.3">
      <c r="A18" s="43"/>
      <c r="B18" s="44"/>
      <c r="C18" s="44"/>
      <c r="D18" s="14" t="s">
        <v>16</v>
      </c>
      <c r="E18" s="15"/>
      <c r="F18" s="15"/>
      <c r="G18" s="15"/>
      <c r="H18" s="15"/>
      <c r="I18" s="12"/>
      <c r="J18" s="13">
        <f t="shared" si="1"/>
        <v>0</v>
      </c>
    </row>
    <row r="19" spans="1:19" x14ac:dyDescent="0.3">
      <c r="A19" s="43"/>
      <c r="B19" s="44"/>
      <c r="C19" s="44"/>
      <c r="D19" s="16" t="s">
        <v>17</v>
      </c>
      <c r="E19" s="15">
        <f t="shared" ref="E19:H20" si="2">E26+E33+E40+E47</f>
        <v>0</v>
      </c>
      <c r="F19" s="15">
        <f t="shared" si="2"/>
        <v>0</v>
      </c>
      <c r="G19" s="15">
        <f t="shared" si="2"/>
        <v>0</v>
      </c>
      <c r="H19" s="15">
        <f>SUM(E19:F19)</f>
        <v>0</v>
      </c>
      <c r="I19" s="12"/>
      <c r="J19" s="13">
        <f t="shared" si="1"/>
        <v>0</v>
      </c>
    </row>
    <row r="20" spans="1:19" x14ac:dyDescent="0.3">
      <c r="A20" s="43"/>
      <c r="B20" s="44"/>
      <c r="C20" s="44"/>
      <c r="D20" s="14" t="s">
        <v>18</v>
      </c>
      <c r="E20" s="15">
        <f>E27+E34+E41+E48</f>
        <v>1985.29531</v>
      </c>
      <c r="F20" s="15">
        <f>F27+F34+F41+F48</f>
        <v>0</v>
      </c>
      <c r="G20" s="15">
        <f t="shared" si="2"/>
        <v>0</v>
      </c>
      <c r="H20" s="15">
        <f t="shared" si="2"/>
        <v>1985.29531</v>
      </c>
      <c r="I20" s="12"/>
      <c r="J20" s="13">
        <f t="shared" si="1"/>
        <v>1985.29531</v>
      </c>
    </row>
    <row r="21" spans="1:19" x14ac:dyDescent="0.3">
      <c r="A21" s="43"/>
      <c r="B21" s="44"/>
      <c r="C21" s="44"/>
      <c r="D21" s="14" t="s">
        <v>19</v>
      </c>
      <c r="E21" s="15">
        <f>E28+E35+E42+E49</f>
        <v>502319.658</v>
      </c>
      <c r="F21" s="15">
        <f t="shared" ref="F21:H23" si="3">F28+F35+F42+F49</f>
        <v>485212.36</v>
      </c>
      <c r="G21" s="15">
        <f t="shared" si="3"/>
        <v>485212.36</v>
      </c>
      <c r="H21" s="15">
        <f t="shared" si="3"/>
        <v>1472744.378</v>
      </c>
      <c r="I21" s="12"/>
      <c r="J21" s="13">
        <f t="shared" si="1"/>
        <v>1472744.378</v>
      </c>
    </row>
    <row r="22" spans="1:19" ht="32.25" x14ac:dyDescent="0.3">
      <c r="A22" s="43"/>
      <c r="B22" s="44"/>
      <c r="C22" s="44"/>
      <c r="D22" s="17" t="s">
        <v>20</v>
      </c>
      <c r="E22" s="15">
        <f t="shared" ref="E22:F23" si="4">E29+E36+E43+E50</f>
        <v>0</v>
      </c>
      <c r="F22" s="15">
        <f t="shared" si="4"/>
        <v>0</v>
      </c>
      <c r="G22" s="15">
        <f t="shared" si="3"/>
        <v>0</v>
      </c>
      <c r="H22" s="15">
        <f>SUM(E22:F22)</f>
        <v>0</v>
      </c>
      <c r="I22" s="12"/>
      <c r="J22" s="13">
        <f t="shared" si="1"/>
        <v>0</v>
      </c>
    </row>
    <row r="23" spans="1:19" ht="19.5" thickBot="1" x14ac:dyDescent="0.35">
      <c r="A23" s="43"/>
      <c r="B23" s="44"/>
      <c r="C23" s="44"/>
      <c r="D23" s="14" t="s">
        <v>21</v>
      </c>
      <c r="E23" s="15">
        <f t="shared" si="4"/>
        <v>0</v>
      </c>
      <c r="F23" s="15">
        <f t="shared" si="4"/>
        <v>0</v>
      </c>
      <c r="G23" s="15">
        <f t="shared" si="3"/>
        <v>0</v>
      </c>
      <c r="H23" s="15">
        <f>SUM(E23:F23)</f>
        <v>0</v>
      </c>
      <c r="I23" s="12"/>
      <c r="J23" s="13">
        <f t="shared" si="1"/>
        <v>0</v>
      </c>
    </row>
    <row r="24" spans="1:19" s="19" customFormat="1" ht="38.25" customHeight="1" x14ac:dyDescent="0.3">
      <c r="A24" s="43" t="s">
        <v>22</v>
      </c>
      <c r="B24" s="44" t="s">
        <v>23</v>
      </c>
      <c r="C24" s="44" t="str">
        <f>'[1]+ Приложение 6'!C21</f>
        <v>Развитие транспортного комплекса, обеспечение сохранности и модернизации автомобильных дорог Туруханского муниципального округа</v>
      </c>
      <c r="D24" s="10" t="s">
        <v>15</v>
      </c>
      <c r="E24" s="11">
        <f>E28</f>
        <v>119299.463</v>
      </c>
      <c r="F24" s="11">
        <f>F28</f>
        <v>103104.58499999999</v>
      </c>
      <c r="G24" s="11">
        <f>G28</f>
        <v>103104.58499999999</v>
      </c>
      <c r="H24" s="11">
        <f>SUM(E24:G24)</f>
        <v>325508.63300000003</v>
      </c>
      <c r="I24" s="18">
        <f>H24-'[1]+ Приложение 6'!L21</f>
        <v>0</v>
      </c>
      <c r="J24" s="13">
        <f t="shared" si="1"/>
        <v>325508.63300000003</v>
      </c>
      <c r="K24" s="19" t="b">
        <f>SUM(J26:J30)=J24</f>
        <v>1</v>
      </c>
      <c r="O24" s="18">
        <f>E24-'[1]+ Приложение 6'!I21</f>
        <v>0</v>
      </c>
      <c r="P24" s="18">
        <f>F24-'[1]+ Приложение 6'!J21</f>
        <v>0</v>
      </c>
      <c r="Q24" s="18">
        <f>G24-'[1]+ Приложение 6'!K21</f>
        <v>0</v>
      </c>
      <c r="R24" s="18">
        <f>H24-'[1]+ Приложение 6'!L21</f>
        <v>0</v>
      </c>
    </row>
    <row r="25" spans="1:19" s="21" customFormat="1" x14ac:dyDescent="0.3">
      <c r="A25" s="43"/>
      <c r="B25" s="44"/>
      <c r="C25" s="44"/>
      <c r="D25" s="14" t="s">
        <v>16</v>
      </c>
      <c r="E25" s="15"/>
      <c r="F25" s="15"/>
      <c r="G25" s="15"/>
      <c r="H25" s="15"/>
      <c r="I25" s="20"/>
      <c r="J25" s="13">
        <f t="shared" si="1"/>
        <v>0</v>
      </c>
    </row>
    <row r="26" spans="1:19" s="21" customFormat="1" x14ac:dyDescent="0.3">
      <c r="A26" s="43"/>
      <c r="B26" s="44"/>
      <c r="C26" s="44"/>
      <c r="D26" s="16" t="s">
        <v>17</v>
      </c>
      <c r="E26" s="15"/>
      <c r="F26" s="15"/>
      <c r="G26" s="15"/>
      <c r="H26" s="15">
        <f>SUM(E26:F26)</f>
        <v>0</v>
      </c>
      <c r="I26" s="20"/>
      <c r="J26" s="13">
        <f t="shared" si="1"/>
        <v>0</v>
      </c>
    </row>
    <row r="27" spans="1:19" s="21" customFormat="1" x14ac:dyDescent="0.3">
      <c r="A27" s="43"/>
      <c r="B27" s="44"/>
      <c r="C27" s="44"/>
      <c r="D27" s="14" t="s">
        <v>18</v>
      </c>
      <c r="E27" s="15">
        <f>'[1]пр к ПП1+'!J38</f>
        <v>0</v>
      </c>
      <c r="F27" s="15">
        <f>'[1]пр к ПП1+'!K38</f>
        <v>0</v>
      </c>
      <c r="G27" s="15">
        <f>'[1]пр к ПП1+'!L38</f>
        <v>0</v>
      </c>
      <c r="H27" s="15">
        <f>SUM(E27:F27)</f>
        <v>0</v>
      </c>
      <c r="I27" s="20"/>
      <c r="J27" s="13">
        <f t="shared" si="1"/>
        <v>0</v>
      </c>
    </row>
    <row r="28" spans="1:19" s="21" customFormat="1" x14ac:dyDescent="0.3">
      <c r="A28" s="43"/>
      <c r="B28" s="44"/>
      <c r="C28" s="44"/>
      <c r="D28" s="14" t="str">
        <f>D21</f>
        <v>окружной бюджет</v>
      </c>
      <c r="E28" s="22">
        <f>'[1]пр к ПП1+'!I45</f>
        <v>119299.463</v>
      </c>
      <c r="F28" s="22">
        <f>'[1]пр к ПП1+'!J45</f>
        <v>103104.58499999999</v>
      </c>
      <c r="G28" s="22">
        <f>'[1]пр к ПП1+'!K45</f>
        <v>103104.58499999999</v>
      </c>
      <c r="H28" s="22">
        <f>E28+F28+G28</f>
        <v>325508.63300000003</v>
      </c>
      <c r="I28" s="20"/>
      <c r="J28" s="13">
        <f t="shared" si="1"/>
        <v>325508.63300000003</v>
      </c>
    </row>
    <row r="29" spans="1:19" s="21" customFormat="1" ht="32.25" x14ac:dyDescent="0.3">
      <c r="A29" s="43"/>
      <c r="B29" s="44"/>
      <c r="C29" s="44"/>
      <c r="D29" s="17" t="s">
        <v>20</v>
      </c>
      <c r="E29" s="15"/>
      <c r="F29" s="15"/>
      <c r="G29" s="15"/>
      <c r="H29" s="15">
        <f>SUM(E29:F29)</f>
        <v>0</v>
      </c>
      <c r="I29" s="20"/>
      <c r="J29" s="13">
        <f t="shared" si="1"/>
        <v>0</v>
      </c>
    </row>
    <row r="30" spans="1:19" s="24" customFormat="1" ht="19.5" thickBot="1" x14ac:dyDescent="0.35">
      <c r="A30" s="43"/>
      <c r="B30" s="44"/>
      <c r="C30" s="44"/>
      <c r="D30" s="14" t="s">
        <v>21</v>
      </c>
      <c r="E30" s="15"/>
      <c r="F30" s="15"/>
      <c r="G30" s="15"/>
      <c r="H30" s="15">
        <f>SUM(E30:F30)</f>
        <v>0</v>
      </c>
      <c r="I30" s="23"/>
      <c r="J30" s="13">
        <f t="shared" si="1"/>
        <v>0</v>
      </c>
    </row>
    <row r="31" spans="1:19" s="19" customFormat="1" ht="36" customHeight="1" x14ac:dyDescent="0.3">
      <c r="A31" s="43" t="s">
        <v>24</v>
      </c>
      <c r="B31" s="44" t="s">
        <v>25</v>
      </c>
      <c r="C31" s="44" t="str">
        <f>'[1]+ Приложение 6'!C26</f>
        <v>Организация транспортного обслуживания  на территории Туруханского муниципального округа</v>
      </c>
      <c r="D31" s="10" t="s">
        <v>15</v>
      </c>
      <c r="E31" s="11">
        <f t="shared" ref="E31:G31" si="5">SUM(E33:E37)</f>
        <v>367420.19500000001</v>
      </c>
      <c r="F31" s="11">
        <f t="shared" si="5"/>
        <v>366507.77500000002</v>
      </c>
      <c r="G31" s="11">
        <f t="shared" si="5"/>
        <v>366507.77500000002</v>
      </c>
      <c r="H31" s="11">
        <f>SUM(H33:H37)</f>
        <v>1100435.7450000001</v>
      </c>
      <c r="I31" s="18">
        <f>H31-'[1]+ Приложение 6'!L26</f>
        <v>0</v>
      </c>
      <c r="J31" s="13">
        <f t="shared" si="1"/>
        <v>1100435.7450000001</v>
      </c>
      <c r="K31" s="19" t="b">
        <f>SUM(J33:J37)=J31</f>
        <v>1</v>
      </c>
      <c r="O31" s="18">
        <f>E31-'[1]+ Приложение 6'!I26</f>
        <v>0</v>
      </c>
      <c r="P31" s="18">
        <f>F31-'[1]+ Приложение 6'!J26</f>
        <v>0</v>
      </c>
      <c r="Q31" s="18">
        <f>G31-'[1]+ Приложение 6'!K26</f>
        <v>0</v>
      </c>
      <c r="R31" s="18">
        <f>H31-'[1]+ Приложение 6'!L26</f>
        <v>0</v>
      </c>
      <c r="S31" s="18"/>
    </row>
    <row r="32" spans="1:19" s="21" customFormat="1" x14ac:dyDescent="0.3">
      <c r="A32" s="43"/>
      <c r="B32" s="44"/>
      <c r="C32" s="44"/>
      <c r="D32" s="14" t="s">
        <v>16</v>
      </c>
      <c r="E32" s="15"/>
      <c r="F32" s="15"/>
      <c r="G32" s="15"/>
      <c r="H32" s="15"/>
      <c r="I32" s="20"/>
      <c r="J32" s="13">
        <f t="shared" si="1"/>
        <v>0</v>
      </c>
    </row>
    <row r="33" spans="1:18" s="21" customFormat="1" x14ac:dyDescent="0.3">
      <c r="A33" s="43"/>
      <c r="B33" s="44"/>
      <c r="C33" s="44"/>
      <c r="D33" s="16" t="s">
        <v>17</v>
      </c>
      <c r="E33" s="15"/>
      <c r="F33" s="15"/>
      <c r="G33" s="15"/>
      <c r="H33" s="15">
        <f>SUM(E33:F33)</f>
        <v>0</v>
      </c>
      <c r="I33" s="20"/>
      <c r="J33" s="13">
        <f t="shared" si="1"/>
        <v>0</v>
      </c>
    </row>
    <row r="34" spans="1:18" s="21" customFormat="1" x14ac:dyDescent="0.3">
      <c r="A34" s="43"/>
      <c r="B34" s="44"/>
      <c r="C34" s="44"/>
      <c r="D34" s="14" t="s">
        <v>18</v>
      </c>
      <c r="E34" s="22"/>
      <c r="F34" s="22"/>
      <c r="G34" s="22"/>
      <c r="H34" s="22">
        <f>SUM(E34:F34)</f>
        <v>0</v>
      </c>
      <c r="I34" s="20"/>
      <c r="J34" s="13">
        <f t="shared" si="1"/>
        <v>0</v>
      </c>
    </row>
    <row r="35" spans="1:18" s="21" customFormat="1" x14ac:dyDescent="0.3">
      <c r="A35" s="43"/>
      <c r="B35" s="44"/>
      <c r="C35" s="44"/>
      <c r="D35" s="14" t="str">
        <f>D21</f>
        <v>окружной бюджет</v>
      </c>
      <c r="E35" s="22">
        <f>'[1]+ пр к ПП2'!I46</f>
        <v>367420.19500000001</v>
      </c>
      <c r="F35" s="22">
        <f>'[1]+ пр к ПП2'!J46</f>
        <v>366507.77500000002</v>
      </c>
      <c r="G35" s="22">
        <f>'[1]+ пр к ПП2'!K46</f>
        <v>366507.77500000002</v>
      </c>
      <c r="H35" s="22">
        <f>'[1]+ пр к ПП2'!L46</f>
        <v>1100435.7450000001</v>
      </c>
      <c r="I35" s="20"/>
      <c r="J35" s="13">
        <f t="shared" si="1"/>
        <v>1100435.7450000001</v>
      </c>
    </row>
    <row r="36" spans="1:18" s="21" customFormat="1" ht="32.25" x14ac:dyDescent="0.3">
      <c r="A36" s="43"/>
      <c r="B36" s="44"/>
      <c r="C36" s="44"/>
      <c r="D36" s="17" t="s">
        <v>20</v>
      </c>
      <c r="E36" s="15"/>
      <c r="F36" s="15"/>
      <c r="G36" s="15"/>
      <c r="H36" s="15">
        <f>SUM(E36:F36)</f>
        <v>0</v>
      </c>
      <c r="I36" s="20"/>
      <c r="J36" s="13">
        <f t="shared" si="1"/>
        <v>0</v>
      </c>
    </row>
    <row r="37" spans="1:18" s="24" customFormat="1" ht="19.5" thickBot="1" x14ac:dyDescent="0.35">
      <c r="A37" s="43"/>
      <c r="B37" s="44"/>
      <c r="C37" s="44"/>
      <c r="D37" s="14" t="s">
        <v>21</v>
      </c>
      <c r="E37" s="15"/>
      <c r="F37" s="15"/>
      <c r="G37" s="15"/>
      <c r="H37" s="15">
        <f>SUM(E37:F37)</f>
        <v>0</v>
      </c>
      <c r="I37" s="23"/>
      <c r="J37" s="13">
        <f t="shared" si="1"/>
        <v>0</v>
      </c>
    </row>
    <row r="38" spans="1:18" s="19" customFormat="1" ht="36.75" customHeight="1" x14ac:dyDescent="0.3">
      <c r="A38" s="43" t="s">
        <v>26</v>
      </c>
      <c r="B38" s="44" t="s">
        <v>27</v>
      </c>
      <c r="C38" s="44" t="str">
        <f>'[1]+ Приложение 6'!C31</f>
        <v>Безопасность дорожного движения в Туруханском муниципальном округе</v>
      </c>
      <c r="D38" s="10" t="s">
        <v>15</v>
      </c>
      <c r="E38" s="11">
        <f t="shared" ref="E38:G38" si="6">SUM(E40:E44)</f>
        <v>0</v>
      </c>
      <c r="F38" s="11">
        <f t="shared" si="6"/>
        <v>0</v>
      </c>
      <c r="G38" s="11">
        <f t="shared" si="6"/>
        <v>0</v>
      </c>
      <c r="H38" s="11">
        <f>SUM(E38:F38)</f>
        <v>0</v>
      </c>
      <c r="I38" s="25">
        <f>H38-'[1]+ Приложение 6'!L31</f>
        <v>0</v>
      </c>
      <c r="J38" s="13">
        <f t="shared" si="1"/>
        <v>0</v>
      </c>
      <c r="K38" s="19" t="b">
        <f>SUM(J40:J44)=J38</f>
        <v>1</v>
      </c>
      <c r="O38" s="18">
        <f>E38-'[1]+ Приложение 6'!I31</f>
        <v>0</v>
      </c>
      <c r="P38" s="18">
        <f>F38-'[1]+ Приложение 6'!J31</f>
        <v>0</v>
      </c>
      <c r="Q38" s="18">
        <f>G38-'[1]+ Приложение 6'!K31</f>
        <v>0</v>
      </c>
      <c r="R38" s="18">
        <f>H38-'[1]+ Приложение 6'!L31</f>
        <v>0</v>
      </c>
    </row>
    <row r="39" spans="1:18" s="21" customFormat="1" x14ac:dyDescent="0.3">
      <c r="A39" s="43"/>
      <c r="B39" s="44"/>
      <c r="C39" s="44"/>
      <c r="D39" s="14" t="s">
        <v>16</v>
      </c>
      <c r="E39" s="15"/>
      <c r="F39" s="15"/>
      <c r="G39" s="15"/>
      <c r="H39" s="15"/>
      <c r="I39" s="20"/>
      <c r="J39" s="13">
        <f t="shared" si="1"/>
        <v>0</v>
      </c>
    </row>
    <row r="40" spans="1:18" s="21" customFormat="1" x14ac:dyDescent="0.3">
      <c r="A40" s="43"/>
      <c r="B40" s="44"/>
      <c r="C40" s="44"/>
      <c r="D40" s="16" t="s">
        <v>17</v>
      </c>
      <c r="E40" s="15"/>
      <c r="F40" s="15"/>
      <c r="G40" s="15"/>
      <c r="H40" s="15">
        <f>SUM(E40:F40)</f>
        <v>0</v>
      </c>
      <c r="I40" s="20"/>
      <c r="J40" s="13">
        <f t="shared" si="1"/>
        <v>0</v>
      </c>
    </row>
    <row r="41" spans="1:18" s="21" customFormat="1" x14ac:dyDescent="0.3">
      <c r="A41" s="43"/>
      <c r="B41" s="44"/>
      <c r="C41" s="44"/>
      <c r="D41" s="14" t="s">
        <v>18</v>
      </c>
      <c r="E41" s="22">
        <f>'[1]+пр к ПП3'!I19+'[1]+пр к ПП3'!I23</f>
        <v>0</v>
      </c>
      <c r="F41" s="22">
        <f>'[1]+пр к ПП3'!J19+'[1]+пр к ПП3'!J23</f>
        <v>0</v>
      </c>
      <c r="G41" s="22">
        <f>'[1]+пр к ПП3'!L19+'[1]+пр к ПП3'!L23</f>
        <v>0</v>
      </c>
      <c r="H41" s="22">
        <f>SUM(E41:F41)</f>
        <v>0</v>
      </c>
      <c r="I41" s="20"/>
      <c r="J41" s="13">
        <f t="shared" si="1"/>
        <v>0</v>
      </c>
    </row>
    <row r="42" spans="1:18" s="21" customFormat="1" x14ac:dyDescent="0.3">
      <c r="A42" s="43"/>
      <c r="B42" s="44"/>
      <c r="C42" s="44"/>
      <c r="D42" s="14" t="str">
        <f>D21</f>
        <v>окружной бюджет</v>
      </c>
      <c r="E42" s="15">
        <f>'[1]+пр к ПП3'!I17</f>
        <v>0</v>
      </c>
      <c r="F42" s="15">
        <f>'[1]+пр к ПП3'!J17</f>
        <v>0</v>
      </c>
      <c r="G42" s="15">
        <f>'[1]+пр к ПП3'!L17</f>
        <v>0</v>
      </c>
      <c r="H42" s="15">
        <f>SUM(E42:F42)</f>
        <v>0</v>
      </c>
      <c r="I42" s="20"/>
      <c r="J42" s="13">
        <f t="shared" si="1"/>
        <v>0</v>
      </c>
    </row>
    <row r="43" spans="1:18" s="21" customFormat="1" ht="32.25" x14ac:dyDescent="0.3">
      <c r="A43" s="43"/>
      <c r="B43" s="44"/>
      <c r="C43" s="44"/>
      <c r="D43" s="17" t="s">
        <v>20</v>
      </c>
      <c r="E43" s="15"/>
      <c r="F43" s="15"/>
      <c r="G43" s="15"/>
      <c r="H43" s="15">
        <f>SUM(E43:F43)</f>
        <v>0</v>
      </c>
      <c r="I43" s="20"/>
      <c r="J43" s="13">
        <f t="shared" si="1"/>
        <v>0</v>
      </c>
    </row>
    <row r="44" spans="1:18" s="24" customFormat="1" ht="19.5" thickBot="1" x14ac:dyDescent="0.35">
      <c r="A44" s="43"/>
      <c r="B44" s="44"/>
      <c r="C44" s="44"/>
      <c r="D44" s="14" t="s">
        <v>21</v>
      </c>
      <c r="E44" s="15"/>
      <c r="F44" s="15"/>
      <c r="G44" s="15"/>
      <c r="H44" s="15">
        <f>SUM(E44:F44)</f>
        <v>0</v>
      </c>
      <c r="I44" s="23"/>
      <c r="J44" s="13">
        <f t="shared" si="1"/>
        <v>0</v>
      </c>
    </row>
    <row r="45" spans="1:18" s="27" customFormat="1" ht="38.25" customHeight="1" x14ac:dyDescent="0.3">
      <c r="A45" s="43" t="s">
        <v>28</v>
      </c>
      <c r="B45" s="44" t="s">
        <v>29</v>
      </c>
      <c r="C45" s="44" t="str">
        <f>'[1]+ Приложение 6'!C35</f>
        <v>Развитие связи на территории Туруханского муниципального округа</v>
      </c>
      <c r="D45" s="10" t="s">
        <v>15</v>
      </c>
      <c r="E45" s="11">
        <f t="shared" ref="E45:G45" si="7">SUM(E47:E51)</f>
        <v>17585.295310000001</v>
      </c>
      <c r="F45" s="11">
        <f t="shared" si="7"/>
        <v>15600</v>
      </c>
      <c r="G45" s="11">
        <f t="shared" si="7"/>
        <v>15600</v>
      </c>
      <c r="H45" s="11">
        <f>SUM(E45:G45)</f>
        <v>48785.295310000001</v>
      </c>
      <c r="I45" s="26">
        <f>H45-'[1]+ Приложение 6'!L35</f>
        <v>0</v>
      </c>
      <c r="J45" s="13">
        <f t="shared" si="1"/>
        <v>48785.295310000001</v>
      </c>
      <c r="K45" s="27" t="b">
        <f>SUM(J47:J51)=J45</f>
        <v>1</v>
      </c>
      <c r="O45" s="26">
        <f>E45-'[1]+ Приложение 6'!I35</f>
        <v>0</v>
      </c>
      <c r="P45" s="26">
        <f>F45-'[1]+ Приложение 6'!J35</f>
        <v>0</v>
      </c>
      <c r="Q45" s="26">
        <f>G45-'[1]+ Приложение 6'!K35</f>
        <v>0</v>
      </c>
      <c r="R45" s="26">
        <f>H45-'[1]+ Приложение 6'!L35</f>
        <v>0</v>
      </c>
    </row>
    <row r="46" spans="1:18" s="29" customFormat="1" x14ac:dyDescent="0.3">
      <c r="A46" s="43"/>
      <c r="B46" s="44"/>
      <c r="C46" s="44"/>
      <c r="D46" s="14" t="s">
        <v>16</v>
      </c>
      <c r="E46" s="15"/>
      <c r="F46" s="15"/>
      <c r="G46" s="15"/>
      <c r="H46" s="15"/>
      <c r="I46" s="28"/>
      <c r="J46" s="13">
        <f t="shared" si="1"/>
        <v>0</v>
      </c>
    </row>
    <row r="47" spans="1:18" s="29" customFormat="1" x14ac:dyDescent="0.3">
      <c r="A47" s="43"/>
      <c r="B47" s="44"/>
      <c r="C47" s="44"/>
      <c r="D47" s="16" t="s">
        <v>17</v>
      </c>
      <c r="E47" s="15"/>
      <c r="F47" s="15"/>
      <c r="G47" s="15"/>
      <c r="H47" s="15">
        <f>SUM(E47:F47)</f>
        <v>0</v>
      </c>
      <c r="I47" s="28"/>
      <c r="J47" s="13">
        <f t="shared" si="1"/>
        <v>0</v>
      </c>
    </row>
    <row r="48" spans="1:18" s="29" customFormat="1" x14ac:dyDescent="0.3">
      <c r="A48" s="43"/>
      <c r="B48" s="44"/>
      <c r="C48" s="44"/>
      <c r="D48" s="14" t="s">
        <v>18</v>
      </c>
      <c r="E48" s="15">
        <f>'[1]+пр к ПП4'!I21</f>
        <v>1985.29531</v>
      </c>
      <c r="F48" s="15">
        <v>0</v>
      </c>
      <c r="G48" s="15">
        <f>'[1]+пр к ПП4'!K21</f>
        <v>0</v>
      </c>
      <c r="H48" s="15">
        <f>SUM(E48:F48)</f>
        <v>1985.29531</v>
      </c>
      <c r="I48" s="28"/>
      <c r="J48" s="13">
        <f t="shared" si="1"/>
        <v>1985.29531</v>
      </c>
    </row>
    <row r="49" spans="1:10" s="29" customFormat="1" x14ac:dyDescent="0.3">
      <c r="A49" s="43"/>
      <c r="B49" s="44"/>
      <c r="C49" s="44"/>
      <c r="D49" s="14" t="str">
        <f>D21</f>
        <v>окружной бюджет</v>
      </c>
      <c r="E49" s="15">
        <f>'[1]+пр к ПП4'!I16+'[1]+пр к ПП4'!I19</f>
        <v>15600</v>
      </c>
      <c r="F49" s="15">
        <f>'[1]+пр к ПП4'!J16+'[1]+пр к ПП4'!J19</f>
        <v>15600</v>
      </c>
      <c r="G49" s="15">
        <f>'[1]+пр к ПП4'!K16+'[1]+пр к ПП4'!K19</f>
        <v>15600</v>
      </c>
      <c r="H49" s="15">
        <f>SUM(E49:G49)</f>
        <v>46800</v>
      </c>
      <c r="I49" s="28"/>
      <c r="J49" s="13">
        <f t="shared" si="1"/>
        <v>46800</v>
      </c>
    </row>
    <row r="50" spans="1:10" s="29" customFormat="1" ht="32.25" x14ac:dyDescent="0.3">
      <c r="A50" s="43"/>
      <c r="B50" s="44"/>
      <c r="C50" s="44"/>
      <c r="D50" s="17" t="s">
        <v>20</v>
      </c>
      <c r="E50" s="15"/>
      <c r="F50" s="15"/>
      <c r="G50" s="15"/>
      <c r="H50" s="15">
        <f>SUM(E50:F50)</f>
        <v>0</v>
      </c>
      <c r="I50" s="28"/>
      <c r="J50" s="13">
        <f t="shared" si="1"/>
        <v>0</v>
      </c>
    </row>
    <row r="51" spans="1:10" s="31" customFormat="1" ht="19.5" thickBot="1" x14ac:dyDescent="0.35">
      <c r="A51" s="43"/>
      <c r="B51" s="44"/>
      <c r="C51" s="44"/>
      <c r="D51" s="14" t="s">
        <v>21</v>
      </c>
      <c r="E51" s="15"/>
      <c r="F51" s="15"/>
      <c r="G51" s="15"/>
      <c r="H51" s="15">
        <f>SUM(E51:F51)</f>
        <v>0</v>
      </c>
      <c r="I51" s="30"/>
      <c r="J51" s="13">
        <f t="shared" si="1"/>
        <v>0</v>
      </c>
    </row>
    <row r="52" spans="1:10" x14ac:dyDescent="0.3">
      <c r="A52" s="1"/>
      <c r="B52" s="2"/>
      <c r="C52" s="2"/>
      <c r="D52" s="2"/>
    </row>
    <row r="53" spans="1:10" x14ac:dyDescent="0.3">
      <c r="A53" s="1"/>
      <c r="B53" s="2"/>
      <c r="C53" s="2"/>
      <c r="D53" s="2"/>
    </row>
    <row r="54" spans="1:10" x14ac:dyDescent="0.3">
      <c r="A54" s="1"/>
      <c r="B54" s="2"/>
      <c r="C54" s="2"/>
      <c r="D54" s="2"/>
    </row>
    <row r="55" spans="1:10" x14ac:dyDescent="0.3">
      <c r="A55" s="1"/>
      <c r="B55" s="2"/>
      <c r="C55" s="2"/>
      <c r="D55" s="2"/>
    </row>
    <row r="56" spans="1:10" x14ac:dyDescent="0.3">
      <c r="A56" s="1"/>
      <c r="B56" s="2"/>
      <c r="C56" s="2"/>
      <c r="D56" s="2"/>
    </row>
    <row r="57" spans="1:10" x14ac:dyDescent="0.3">
      <c r="A57" s="1"/>
      <c r="B57" s="2"/>
      <c r="C57" s="2"/>
      <c r="D57" s="2"/>
    </row>
    <row r="58" spans="1:10" x14ac:dyDescent="0.3">
      <c r="A58" s="1"/>
      <c r="B58" s="2"/>
      <c r="C58" s="2"/>
      <c r="D58" s="2"/>
    </row>
    <row r="59" spans="1:10" s="34" customFormat="1" ht="15.75" outlineLevel="1" x14ac:dyDescent="0.25">
      <c r="A59" s="32"/>
      <c r="B59" s="33" t="s">
        <v>30</v>
      </c>
      <c r="C59" s="33"/>
      <c r="D59" s="33"/>
      <c r="E59" s="33"/>
      <c r="F59" s="33"/>
      <c r="G59" s="33"/>
      <c r="H59" s="33"/>
    </row>
    <row r="60" spans="1:10" s="34" customFormat="1" ht="15.75" outlineLevel="1" x14ac:dyDescent="0.25">
      <c r="A60" s="32"/>
      <c r="B60" s="33" t="s">
        <v>31</v>
      </c>
      <c r="C60" s="33"/>
      <c r="D60" s="33"/>
      <c r="E60" s="35" t="b">
        <f>E24='[1]пр к ПП1+'!I45</f>
        <v>1</v>
      </c>
      <c r="F60" s="33" t="b">
        <f>F24='[1]пр к ПП1+'!K45</f>
        <v>1</v>
      </c>
      <c r="G60" s="33"/>
      <c r="H60" s="33" t="b">
        <f>H24='[1]пр к ПП1+'!L45</f>
        <v>1</v>
      </c>
    </row>
    <row r="61" spans="1:10" s="34" customFormat="1" ht="15.75" outlineLevel="1" x14ac:dyDescent="0.25">
      <c r="A61" s="32"/>
      <c r="B61" s="33" t="s">
        <v>32</v>
      </c>
      <c r="C61" s="33"/>
      <c r="D61" s="33"/>
      <c r="E61" s="33" t="b">
        <f>E31='[1]+ пр к ПП2'!I46</f>
        <v>1</v>
      </c>
      <c r="F61" s="33" t="b">
        <f>F31='[1]+ пр к ПП2'!J46</f>
        <v>1</v>
      </c>
      <c r="G61" s="33"/>
      <c r="H61" s="33" t="b">
        <f>H31='[1]+ пр к ПП2'!L46</f>
        <v>1</v>
      </c>
    </row>
    <row r="62" spans="1:10" s="34" customFormat="1" ht="15.75" outlineLevel="1" x14ac:dyDescent="0.25">
      <c r="A62" s="32"/>
      <c r="B62" s="33" t="s">
        <v>33</v>
      </c>
      <c r="C62" s="33"/>
      <c r="D62" s="33"/>
      <c r="E62" s="33" t="b">
        <f>E38='[1]+пр к ПП3'!I27</f>
        <v>1</v>
      </c>
      <c r="F62" s="33" t="b">
        <f>F38='[1]+пр к ПП3'!J27</f>
        <v>1</v>
      </c>
      <c r="G62" s="33"/>
      <c r="H62" s="33" t="b">
        <f>H38='[1]+пр к ПП3'!L27</f>
        <v>1</v>
      </c>
    </row>
    <row r="63" spans="1:10" s="34" customFormat="1" ht="15.75" outlineLevel="1" x14ac:dyDescent="0.25">
      <c r="A63" s="32"/>
      <c r="B63" s="33" t="s">
        <v>34</v>
      </c>
      <c r="C63" s="33"/>
      <c r="D63" s="33"/>
      <c r="E63" s="33" t="b">
        <f>E45='[1]+пр к ПП4'!I24</f>
        <v>1</v>
      </c>
      <c r="F63" s="33" t="b">
        <f>F45='[1]+пр к ПП4'!J24</f>
        <v>1</v>
      </c>
      <c r="G63" s="33"/>
      <c r="H63" s="33" t="b">
        <f>H45='[1]+пр к ПП4'!L24</f>
        <v>1</v>
      </c>
    </row>
    <row r="64" spans="1:10" s="34" customFormat="1" ht="15.75" outlineLevel="1" x14ac:dyDescent="0.25">
      <c r="A64" s="32"/>
      <c r="B64" s="33"/>
      <c r="C64" s="33"/>
      <c r="D64" s="33"/>
      <c r="E64" s="33"/>
      <c r="F64" s="33"/>
      <c r="G64" s="33"/>
      <c r="H64" s="33"/>
    </row>
    <row r="65" spans="1:9" s="34" customFormat="1" ht="15.75" outlineLevel="1" x14ac:dyDescent="0.25">
      <c r="A65" s="32"/>
      <c r="B65" s="33"/>
      <c r="C65" s="33"/>
      <c r="D65" s="33"/>
      <c r="E65" s="33"/>
      <c r="F65" s="33"/>
      <c r="G65" s="33"/>
      <c r="H65" s="33"/>
    </row>
    <row r="66" spans="1:9" s="34" customFormat="1" ht="15.75" outlineLevel="1" x14ac:dyDescent="0.25">
      <c r="A66" s="32"/>
      <c r="B66" s="33" t="s">
        <v>31</v>
      </c>
      <c r="C66" s="33"/>
      <c r="D66" s="33"/>
      <c r="E66" s="36">
        <f>E24-'[1]пр к ПП1+'!I45</f>
        <v>0</v>
      </c>
      <c r="F66" s="36">
        <f>F24-'[1]пр к ПП1+'!K45</f>
        <v>0</v>
      </c>
      <c r="G66" s="36"/>
      <c r="H66" s="36">
        <f>H24-'[1]пр к ПП1+'!L45</f>
        <v>0</v>
      </c>
      <c r="I66" s="37">
        <f>I33-'[1]пр к ПП1+'!L57</f>
        <v>0</v>
      </c>
    </row>
    <row r="67" spans="1:9" s="34" customFormat="1" ht="15.75" outlineLevel="1" x14ac:dyDescent="0.25">
      <c r="A67" s="32"/>
      <c r="B67" s="33" t="s">
        <v>32</v>
      </c>
      <c r="C67" s="33"/>
      <c r="D67" s="33"/>
      <c r="E67" s="36">
        <f>E31-'[1]+ пр к ПП2'!I46</f>
        <v>0</v>
      </c>
      <c r="F67" s="36">
        <f>F31-'[1]+ пр к ПП2'!J46</f>
        <v>0</v>
      </c>
      <c r="G67" s="36"/>
      <c r="H67" s="36">
        <f>H31-'[1]+ пр к ПП2'!L46</f>
        <v>0</v>
      </c>
      <c r="I67" s="37" t="e">
        <f>I37-'[1]+ пр к ПП2'!#REF!</f>
        <v>#REF!</v>
      </c>
    </row>
    <row r="68" spans="1:9" s="34" customFormat="1" ht="15.75" outlineLevel="1" x14ac:dyDescent="0.25">
      <c r="A68" s="32"/>
      <c r="B68" s="33" t="s">
        <v>33</v>
      </c>
      <c r="C68" s="33"/>
      <c r="D68" s="33"/>
      <c r="E68" s="36">
        <f>E38-'[1]+пр к ПП3'!I27</f>
        <v>0</v>
      </c>
      <c r="F68" s="36">
        <f>F38-'[1]+пр к ПП3'!J27</f>
        <v>0</v>
      </c>
      <c r="G68" s="36"/>
      <c r="H68" s="36">
        <f>H38-'[1]+пр к ПП3'!L27</f>
        <v>0</v>
      </c>
      <c r="I68" s="37">
        <f>I41-'[1]+пр к ПП3'!L30</f>
        <v>0</v>
      </c>
    </row>
    <row r="69" spans="1:9" s="34" customFormat="1" ht="15.75" outlineLevel="1" x14ac:dyDescent="0.25">
      <c r="A69" s="32"/>
      <c r="B69" s="33" t="s">
        <v>34</v>
      </c>
      <c r="C69" s="33"/>
      <c r="D69" s="33"/>
      <c r="E69" s="36">
        <f>E45-'[1]+пр к ПП4'!I24</f>
        <v>0</v>
      </c>
      <c r="F69" s="36">
        <f>F45-'[1]+пр к ПП4'!J24</f>
        <v>0</v>
      </c>
      <c r="G69" s="36"/>
      <c r="H69" s="36">
        <f>H45-'[1]+пр к ПП4'!L24</f>
        <v>0</v>
      </c>
      <c r="I69" s="37">
        <f>I45-'[1]+пр к ПП4'!L32</f>
        <v>0</v>
      </c>
    </row>
    <row r="70" spans="1:9" outlineLevel="1" x14ac:dyDescent="0.3">
      <c r="A70" s="1"/>
      <c r="B70" s="2"/>
      <c r="C70" s="2"/>
      <c r="D70" s="2"/>
    </row>
    <row r="71" spans="1:9" outlineLevel="1" x14ac:dyDescent="0.3">
      <c r="A71" s="1"/>
      <c r="B71" s="2"/>
      <c r="C71" s="2"/>
      <c r="D71" s="2"/>
    </row>
    <row r="72" spans="1:9" x14ac:dyDescent="0.3">
      <c r="A72" s="1"/>
      <c r="B72" s="2"/>
      <c r="C72" s="2"/>
      <c r="D72" s="2"/>
    </row>
    <row r="73" spans="1:9" x14ac:dyDescent="0.3">
      <c r="A73" s="1"/>
      <c r="B73" s="2"/>
      <c r="C73" s="2"/>
      <c r="D73" s="2"/>
    </row>
    <row r="74" spans="1:9" x14ac:dyDescent="0.3">
      <c r="A74" s="1"/>
      <c r="B74" s="2"/>
      <c r="C74" s="2"/>
      <c r="D74" s="2"/>
    </row>
  </sheetData>
  <mergeCells count="29">
    <mergeCell ref="A45:A51"/>
    <mergeCell ref="B45:B51"/>
    <mergeCell ref="C45:C51"/>
    <mergeCell ref="E2:H2"/>
    <mergeCell ref="A31:A37"/>
    <mergeCell ref="B31:B37"/>
    <mergeCell ref="C31:C37"/>
    <mergeCell ref="A38:A44"/>
    <mergeCell ref="B38:B44"/>
    <mergeCell ref="C38:C44"/>
    <mergeCell ref="A17:A23"/>
    <mergeCell ref="B17:B23"/>
    <mergeCell ref="C17:C23"/>
    <mergeCell ref="A24:A30"/>
    <mergeCell ref="B24:B30"/>
    <mergeCell ref="C24:C30"/>
    <mergeCell ref="A11:H11"/>
    <mergeCell ref="A12:H12"/>
    <mergeCell ref="A14:A15"/>
    <mergeCell ref="B14:B15"/>
    <mergeCell ref="C14:C15"/>
    <mergeCell ref="D14:D15"/>
    <mergeCell ref="H14:H15"/>
    <mergeCell ref="A10:H10"/>
    <mergeCell ref="E1:H1"/>
    <mergeCell ref="E4:H4"/>
    <mergeCell ref="A7:H7"/>
    <mergeCell ref="A8:H8"/>
    <mergeCell ref="A9:H9"/>
  </mergeCells>
  <pageMargins left="0" right="0.23622047244094488" top="0.74803149606299213" bottom="0.3543307086614173" header="0.31496062992125984" footer="0.31496062992125984"/>
  <pageSetup paperSize="9" scale="57" firstPageNumber="46" orientation="portrait" useFirstPageNumber="1" r:id="rId1"/>
  <headerFooter>
    <oddHeader>&amp;C18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+ Приложение 7</vt:lpstr>
      <vt:lpstr>Лист1</vt:lpstr>
      <vt:lpstr>'+ Приложение 7'!Заголовки_для_печати</vt:lpstr>
      <vt:lpstr>'+ Приложение 7'!Область_печати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2026-07-15T09:03:52Z</dcterms:modified>
</cp:coreProperties>
</file>