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0" firstSheet="1" activeTab="3"/>
  </bookViews>
  <sheets>
    <sheet name="пр 1 к ПП1" sheetId="1" state="hidden" r:id="rId1"/>
    <sheet name="Прилож. 5" sheetId="2" r:id="rId2"/>
    <sheet name=" Прилож. 6" sheetId="3" r:id="rId3"/>
    <sheet name="Прилож. 7" sheetId="4" r:id="rId4"/>
  </sheets>
  <definedNames>
    <definedName name="_xlnm.Print_Titles" localSheetId="2">' Прилож. 6'!$10:$12</definedName>
    <definedName name="_xlnm.Print_Titles" localSheetId="0">'пр 1 к ПП1'!$8:$10</definedName>
    <definedName name="_xlnm.Print_Titles" localSheetId="3">'Прилож. 7'!$13:$15</definedName>
    <definedName name="_xlnm.Print_Area" localSheetId="2">' Прилож. 6'!$A$1:$L$55</definedName>
    <definedName name="_xlnm.Print_Area" localSheetId="0">'пр 1 к ПП1'!$A$1:$H$15</definedName>
    <definedName name="_xlnm.Print_Area" localSheetId="3">'Прилож. 7'!$A$1:$K$85</definedName>
  </definedNames>
  <calcPr fullCalcOnLoad="1"/>
</workbook>
</file>

<file path=xl/sharedStrings.xml><?xml version="1.0" encoding="utf-8"?>
<sst xmlns="http://schemas.openxmlformats.org/spreadsheetml/2006/main" count="303" uniqueCount="115">
  <si>
    <t>ИНФОРМАЦИЯ</t>
  </si>
  <si>
    <t>ПЕРЕЧЕНЬ</t>
  </si>
  <si>
    <t>Единица измерения</t>
  </si>
  <si>
    <t>1.1.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</si>
  <si>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</si>
  <si>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</si>
  <si>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</si>
  <si>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</si>
  <si>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</si>
  <si>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</si>
  <si>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</si>
  <si>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</si>
  <si>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</si>
  <si>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</si>
  <si>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</si>
  <si>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</si>
  <si>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</si>
  <si>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</si>
  <si>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</si>
  <si>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</si>
  <si>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</si>
  <si>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</si>
  <si>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</si>
  <si>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</si>
  <si>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</si>
  <si>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</si>
  <si>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</si>
  <si>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</si>
  <si>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</si>
  <si>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</si>
  <si>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</si>
  <si>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</si>
  <si>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</si>
  <si>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</si>
  <si>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2017 год</t>
  </si>
  <si>
    <t>2018 год</t>
  </si>
  <si>
    <t>2019 год</t>
  </si>
  <si>
    <t>2016 год</t>
  </si>
  <si>
    <t>Администрация Туруханского района</t>
  </si>
  <si>
    <t>1.2.</t>
  </si>
  <si>
    <t>1.3.</t>
  </si>
  <si>
    <t>1.4.</t>
  </si>
  <si>
    <t>Подпрограмма 2</t>
  </si>
  <si>
    <t>Подпрограмма 3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</si>
  <si>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</si>
  <si>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</si>
  <si>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</si>
  <si>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</si>
  <si>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</si>
  <si>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</si>
  <si>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 значения показателей результативности подпрограммы 2</t>
  </si>
  <si>
    <t>«Переселение жителей Туруханского района из неперспективных населенных пунктов»</t>
  </si>
  <si>
    <t>Цель. Улучшение жилищных условий граждан, проживающих в неперспективных населенных пунктах Туруханского района.</t>
  </si>
  <si>
    <t xml:space="preserve">Задача. Финансовое и организационное обеспечение мероприятий по переселению жителей из д. Костино и д. Канготово в благоприятные населенные пункты   Туруханского района. </t>
  </si>
  <si>
    <t>кол.во квартир</t>
  </si>
  <si>
    <t>свидетельства о ГРП</t>
  </si>
  <si>
    <t>кол-во квартир</t>
  </si>
  <si>
    <t>договоры социального найма</t>
  </si>
  <si>
    <t>кол-во семей</t>
  </si>
  <si>
    <t>документы на проезд и провоз багажа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</si>
  <si>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</si>
  <si>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</si>
  <si>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расходов на  проезд к новому месту жительства и провоз багажа</t>
  </si>
  <si>
    <t>0501</t>
  </si>
  <si>
    <t>Администрациия Туруханского района</t>
  </si>
  <si>
    <t>расчетный показатель</t>
  </si>
  <si>
    <t>0412</t>
  </si>
  <si>
    <t>Обеспечение доступным и комфортным жильем жителей Туруханского района</t>
  </si>
  <si>
    <t xml:space="preserve">"Переселение жителей Туруханского района из неперспективных населенных пунктов" </t>
  </si>
  <si>
    <t>1006</t>
  </si>
  <si>
    <t>Обеспечение жильем работников бюджетной сферы на территории Туруханского района</t>
  </si>
  <si>
    <t xml:space="preserve">"О территориальном планировании Туруханского района" 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</si>
  <si>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</si>
  <si>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</si>
  <si>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</si>
  <si>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</si>
  <si>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>Отдельное мероприятие 3</t>
  </si>
  <si>
    <t>Отдельное мероприятие 4</t>
  </si>
  <si>
    <t xml:space="preserve">Содержание жилищного фонда </t>
  </si>
  <si>
    <t>О территориальном планировании Туруханского района</t>
  </si>
  <si>
    <t>Содержание жилищного фонда</t>
  </si>
  <si>
    <t>1.5.</t>
  </si>
  <si>
    <t>Управление образования администрации Туруханского района</t>
  </si>
  <si>
    <t>0702</t>
  </si>
  <si>
    <t>1.6.</t>
  </si>
  <si>
    <t>«Переселение граждан из аварийного жилищного фонда муниципального образования Туруханский район»</t>
  </si>
  <si>
    <t>Управление ЖКХ и строительства администрации Туруханского района</t>
  </si>
  <si>
    <t>1.7.</t>
  </si>
  <si>
    <t>1.8.</t>
  </si>
  <si>
    <t>Подпрограмма  1</t>
  </si>
  <si>
    <t>Подпрограмма 1</t>
  </si>
  <si>
    <t>Приложение  1
к подпрограмме 2 «Переселение жителей Туруханского района из неперспективных населенных пунктов»</t>
  </si>
  <si>
    <t xml:space="preserve">Земельно-кадастровые работы и оформление документации на земельные участки 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</si>
  <si>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</si>
  <si>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Приложение  11</t>
  </si>
  <si>
    <t>к муниципальной программе Туруханского района "Обеспечение доступным и комфортным жильем жителей  Туруханского района"</t>
  </si>
  <si>
    <t>Приложение  10 к  муниципальной программе Туруханского района "Обеспечение доступным и комфортным жильем жителей  Туруханского района"</t>
  </si>
  <si>
    <t>Подпрограмма 5</t>
  </si>
  <si>
    <t>2023 год</t>
  </si>
  <si>
    <t>2024 год</t>
  </si>
  <si>
    <t>Подпрограмма 4</t>
  </si>
  <si>
    <t>1.9.</t>
  </si>
  <si>
    <t>Отдельное мероприятие 5</t>
  </si>
  <si>
    <t>Приобретение недвижимого имущества для муниципальных нужд</t>
  </si>
  <si>
    <t>«Приобретение недвижимого имущества для муниципальных нужд»</t>
  </si>
  <si>
    <t>и значения показателей результативности отдельного мероприятия 5</t>
  </si>
  <si>
    <t>шт.</t>
  </si>
  <si>
    <t>Уровень исполнения обязательств по приобретению недвижимого имущества для муниципальных нужд Туруханского района</t>
  </si>
  <si>
    <t>Цель. Материальное обеспечение для осуществления деятельности администрации Туруханского района и ее структурных подразделений</t>
  </si>
  <si>
    <t>Задача. Приобретение недвижимого имущества для удовлетворения муниципальных нужд</t>
  </si>
  <si>
    <t>2025 год</t>
  </si>
  <si>
    <t>Приложение к информации об отдельном мероприятии 5 «Приобретение недвижимого имущества для муниципальных нужд»</t>
  </si>
  <si>
    <t>Приложение № 1                                              к постановлению администрации Туруханского района                                                         от   15.05.2023 №  341 -п</t>
  </si>
  <si>
    <t>Приложение № 2                                                                               к постановлению администрации Туруханского района  от  15.05.2023 № 341 -п</t>
  </si>
  <si>
    <t>Приложение № 3                                                                                                                   к постановлению администрации Туруханского района                                                         от  15.05.2023  № 341 -п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</si>
</sst>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(* #,##0.00_);_(* \(#,##0.00\);_(* &quot;-&quot;??_);_(@_)"/>
    <numFmt numFmtId="174" formatCode="0.000"/>
    <numFmt numFmtId="175" formatCode="_-* #,##0.000_р_._-;\-* #,##0.000_р_._-;_-* &quot;-&quot;???_р_._-;_-@_-"/>
    <numFmt numFmtId="176" formatCode="#,##0.000_ ;\-#,##0.000\ "/>
    <numFmt numFmtId="177" formatCode="#,##0.000"/>
    <numFmt numFmtId="178" formatCode="_-* #,##0_р_._-;\-* #,##0_р_._-;_-* &quot;-&quot;??_р_._-;_-@_-"/>
    <numFmt numFmtId="179" formatCode="#,##0.0000"/>
    <numFmt numFmtId="180" formatCode="#,##0.00_ ;\-#,##0.00\ "/>
    <numFmt numFmtId="181" formatCode="#,##0_ ;\-#,##0\ 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\ _₽_-;\-* #,##0.000\ _₽_-;_-* &quot;-&quot;???\ _₽_-;_-@_-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4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0" borderId="0" xfId="65" applyNumberFormat="1" applyFont="1" applyAlignment="1">
      <alignment/>
    </xf>
    <xf numFmtId="0" fontId="8" fillId="0" borderId="10" xfId="55" applyFont="1" applyBorder="1" applyAlignment="1">
      <alignment horizontal="left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17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5" fontId="2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42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42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172" fontId="5" fillId="33" borderId="10" xfId="65" applyNumberFormat="1" applyFont="1" applyFill="1" applyBorder="1" applyAlignment="1">
      <alignment vertical="center" wrapText="1"/>
    </xf>
    <xf numFmtId="171" fontId="2" fillId="33" borderId="10" xfId="65" applyFont="1" applyFill="1" applyBorder="1" applyAlignment="1">
      <alignment vertical="center" wrapText="1"/>
    </xf>
    <xf numFmtId="172" fontId="2" fillId="33" borderId="10" xfId="65" applyNumberFormat="1" applyFont="1" applyFill="1" applyBorder="1" applyAlignment="1">
      <alignment vertical="center" wrapText="1"/>
    </xf>
    <xf numFmtId="175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77" fontId="2" fillId="0" borderId="12" xfId="65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5" fontId="2" fillId="0" borderId="10" xfId="65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7" fontId="2" fillId="34" borderId="10" xfId="65" applyNumberFormat="1" applyFont="1" applyFill="1" applyBorder="1" applyAlignment="1">
      <alignment horizontal="right" vertical="center" wrapText="1"/>
    </xf>
    <xf numFmtId="177" fontId="2" fillId="0" borderId="10" xfId="65" applyNumberFormat="1" applyFont="1" applyBorder="1" applyAlignment="1">
      <alignment horizontal="right" vertical="center" wrapText="1"/>
    </xf>
    <xf numFmtId="177" fontId="2" fillId="0" borderId="10" xfId="65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177" fontId="5" fillId="0" borderId="10" xfId="65" applyNumberFormat="1" applyFont="1" applyBorder="1" applyAlignment="1">
      <alignment horizontal="center" vertical="center" wrapText="1"/>
    </xf>
    <xf numFmtId="177" fontId="2" fillId="0" borderId="10" xfId="65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/>
    </xf>
    <xf numFmtId="177" fontId="5" fillId="0" borderId="10" xfId="65" applyNumberFormat="1" applyFont="1" applyBorder="1" applyAlignment="1">
      <alignment horizontal="center" vertical="center" wrapText="1"/>
    </xf>
    <xf numFmtId="177" fontId="2" fillId="34" borderId="10" xfId="65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177" fontId="2" fillId="0" borderId="15" xfId="65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177" fontId="2" fillId="0" borderId="14" xfId="65" applyNumberFormat="1" applyFont="1" applyBorder="1" applyAlignment="1">
      <alignment horizontal="right" vertical="center" wrapText="1"/>
    </xf>
    <xf numFmtId="177" fontId="2" fillId="0" borderId="14" xfId="65" applyNumberFormat="1" applyFont="1" applyBorder="1" applyAlignment="1">
      <alignment vertical="center" wrapText="1"/>
    </xf>
    <xf numFmtId="175" fontId="2" fillId="0" borderId="15" xfId="65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176" fontId="2" fillId="0" borderId="14" xfId="65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177" fontId="2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 wrapText="1"/>
    </xf>
    <xf numFmtId="177" fontId="2" fillId="0" borderId="16" xfId="65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8" xfId="54" applyFont="1" applyBorder="1" applyAlignment="1">
      <alignment horizontal="left" vertical="center" wrapText="1"/>
      <protection/>
    </xf>
    <xf numFmtId="0" fontId="5" fillId="0" borderId="19" xfId="54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left" wrapText="1"/>
    </xf>
    <xf numFmtId="177" fontId="2" fillId="0" borderId="10" xfId="6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0" xfId="65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6" xfId="65" applyNumberFormat="1" applyFont="1" applyBorder="1" applyAlignment="1">
      <alignment horizontal="right" vertical="center" wrapText="1"/>
    </xf>
    <xf numFmtId="176" fontId="2" fillId="0" borderId="12" xfId="65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/>
    </xf>
    <xf numFmtId="177" fontId="2" fillId="0" borderId="10" xfId="65" applyNumberFormat="1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175" fontId="3" fillId="0" borderId="0" xfId="0" applyNumberFormat="1" applyFont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8"/>
  <sheetViews>
    <sheetView view="pageBreakPreview" zoomScale="60" zoomScaleNormal="70" zoomScalePageLayoutView="0" workbookViewId="0" topLeftCell="A1">
      <selection activeCell="C8" sqref="C8:C9"/>
    </sheetView>
  </sheetViews>
  <sheetFormatPr defaultColWidth="9.00390625" defaultRowHeight="15.75"/>
  <cols>
    <col min="1" max="1" width="4.75390625" style="4" customWidth="1"/>
    <col min="2" max="2" width="43.50390625" style="1" customWidth="1"/>
    <col min="3" max="3" width="10.50390625" style="4" customWidth="1"/>
    <col min="4" max="4" width="14.875" style="1" customWidth="1"/>
    <col min="5" max="5" width="12.875" style="1" customWidth="1"/>
    <col min="6" max="8" width="12.00390625" style="1" customWidth="1"/>
    <col min="9" max="16384" width="9.00390625" style="1" customWidth="1"/>
  </cols>
  <sheetData>
    <row r="1" spans="6:8" ht="100.5" customHeight="1">
      <c r="F1" s="96" t="s">
        <v>91</v>
      </c>
      <c r="G1" s="96"/>
      <c r="H1" s="96"/>
    </row>
    <row r="2" ht="9" customHeight="1">
      <c r="A2" s="6"/>
    </row>
    <row r="3" ht="18.75" hidden="1">
      <c r="A3" s="6"/>
    </row>
    <row r="4" spans="1:8" ht="18.75">
      <c r="A4" s="92" t="s">
        <v>1</v>
      </c>
      <c r="B4" s="92"/>
      <c r="C4" s="92"/>
      <c r="D4" s="92"/>
      <c r="E4" s="92"/>
      <c r="F4" s="92"/>
      <c r="G4" s="92"/>
      <c r="H4" s="92"/>
    </row>
    <row r="5" spans="1:8" ht="18.75">
      <c r="A5" s="91" t="s">
        <v>50</v>
      </c>
      <c r="B5" s="92"/>
      <c r="C5" s="92"/>
      <c r="D5" s="92"/>
      <c r="E5" s="92"/>
      <c r="F5" s="92"/>
      <c r="G5" s="92"/>
      <c r="H5" s="92"/>
    </row>
    <row r="6" spans="1:8" ht="36" customHeight="1">
      <c r="A6" s="91" t="s">
        <v>51</v>
      </c>
      <c r="B6" s="92"/>
      <c r="C6" s="92"/>
      <c r="D6" s="92"/>
      <c r="E6" s="92"/>
      <c r="F6" s="92"/>
      <c r="G6" s="92"/>
      <c r="H6" s="92"/>
    </row>
    <row r="7" ht="9" customHeight="1">
      <c r="A7" s="6"/>
    </row>
    <row r="8" spans="1:8" ht="15.75">
      <c r="A8" s="90" t="s">
        <v>4</v>
      </c>
      <c r="B8" s="90" t="s">
        <v>31</v>
      </c>
      <c r="C8" s="90" t="s">
        <v>2</v>
      </c>
      <c r="D8" s="90" t="s">
        <v>32</v>
      </c>
      <c r="E8" s="90" t="s">
        <v>33</v>
      </c>
      <c r="F8" s="90"/>
      <c r="G8" s="90"/>
      <c r="H8" s="90"/>
    </row>
    <row r="9" spans="1:8" ht="15.75">
      <c r="A9" s="90"/>
      <c r="B9" s="90"/>
      <c r="C9" s="90"/>
      <c r="D9" s="90"/>
      <c r="E9" s="2" t="s">
        <v>37</v>
      </c>
      <c r="F9" s="3" t="s">
        <v>34</v>
      </c>
      <c r="G9" s="3" t="s">
        <v>35</v>
      </c>
      <c r="H9" s="3" t="s">
        <v>36</v>
      </c>
    </row>
    <row r="10" spans="1:8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41.25" customHeight="1">
      <c r="A11" s="93" t="s">
        <v>52</v>
      </c>
      <c r="B11" s="94"/>
      <c r="C11" s="94"/>
      <c r="D11" s="94"/>
      <c r="E11" s="94"/>
      <c r="F11" s="94"/>
      <c r="G11" s="94"/>
      <c r="H11" s="95"/>
    </row>
    <row r="12" spans="1:8" ht="39" customHeight="1">
      <c r="A12" s="93" t="s">
        <v>53</v>
      </c>
      <c r="B12" s="94"/>
      <c r="C12" s="94"/>
      <c r="D12" s="94"/>
      <c r="E12" s="94"/>
      <c r="F12" s="94"/>
      <c r="G12" s="94"/>
      <c r="H12" s="95"/>
    </row>
    <row r="13" spans="1:8" ht="60">
      <c r="A13" s="9" t="s">
        <v>3</v>
      </c>
      <c r="B13" s="16" t="s">
        <v>60</v>
      </c>
      <c r="C13" s="17" t="s">
        <v>54</v>
      </c>
      <c r="D13" s="17" t="s">
        <v>55</v>
      </c>
      <c r="E13" s="17">
        <v>0</v>
      </c>
      <c r="F13" s="17">
        <v>0</v>
      </c>
      <c r="G13" s="17">
        <v>0</v>
      </c>
      <c r="H13" s="17">
        <v>0</v>
      </c>
    </row>
    <row r="14" spans="1:8" ht="45">
      <c r="A14" s="9" t="s">
        <v>39</v>
      </c>
      <c r="B14" s="16" t="s">
        <v>61</v>
      </c>
      <c r="C14" s="17" t="s">
        <v>56</v>
      </c>
      <c r="D14" s="17" t="s">
        <v>57</v>
      </c>
      <c r="E14" s="17">
        <v>0</v>
      </c>
      <c r="F14" s="17">
        <v>0</v>
      </c>
      <c r="G14" s="17">
        <v>0</v>
      </c>
      <c r="H14" s="17">
        <v>0</v>
      </c>
    </row>
    <row r="15" spans="1:8" ht="45">
      <c r="A15" s="9" t="s">
        <v>40</v>
      </c>
      <c r="B15" s="16" t="s">
        <v>62</v>
      </c>
      <c r="C15" s="17" t="s">
        <v>58</v>
      </c>
      <c r="D15" s="17" t="s">
        <v>59</v>
      </c>
      <c r="E15" s="17">
        <v>0</v>
      </c>
      <c r="F15" s="17">
        <v>1</v>
      </c>
      <c r="G15" s="17">
        <v>0</v>
      </c>
      <c r="H15" s="17">
        <v>0</v>
      </c>
    </row>
    <row r="16" ht="18.75">
      <c r="A16" s="6"/>
    </row>
    <row r="17" ht="18.75">
      <c r="A17" s="6"/>
    </row>
    <row r="18" ht="18.75">
      <c r="A18" s="6"/>
    </row>
  </sheetData>
  <sheetProtection/>
  <mergeCells count="11">
    <mergeCell ref="B8:B9"/>
    <mergeCell ref="C8:C9"/>
    <mergeCell ref="D8:D9"/>
    <mergeCell ref="E8:H8"/>
    <mergeCell ref="A6:H6"/>
    <mergeCell ref="A12:H12"/>
    <mergeCell ref="F1:H1"/>
    <mergeCell ref="A11:H11"/>
    <mergeCell ref="A4:H4"/>
    <mergeCell ref="A5:H5"/>
    <mergeCell ref="A8:A9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6" sqref="I6"/>
    </sheetView>
  </sheetViews>
  <sheetFormatPr defaultColWidth="9.00390625" defaultRowHeight="15.75"/>
  <cols>
    <col min="2" max="2" width="37.00390625" style="0" customWidth="1"/>
    <col min="4" max="4" width="19.25390625" style="0" customWidth="1"/>
    <col min="5" max="5" width="12.25390625" style="0" customWidth="1"/>
    <col min="6" max="6" width="14.875" style="0" customWidth="1"/>
    <col min="7" max="7" width="14.75390625" style="0" customWidth="1"/>
  </cols>
  <sheetData>
    <row r="1" spans="5:7" ht="72.75" customHeight="1">
      <c r="E1" s="98" t="s">
        <v>112</v>
      </c>
      <c r="F1" s="98"/>
      <c r="G1" s="98"/>
    </row>
    <row r="2" ht="12.75" customHeight="1"/>
    <row r="3" spans="1:7" ht="66.75" customHeight="1">
      <c r="A3" s="4"/>
      <c r="B3" s="1"/>
      <c r="C3" s="4"/>
      <c r="D3" s="1"/>
      <c r="E3" s="96" t="s">
        <v>111</v>
      </c>
      <c r="F3" s="97"/>
      <c r="G3" s="97"/>
    </row>
    <row r="4" spans="1:7" ht="18.75">
      <c r="A4" s="6"/>
      <c r="B4" s="1"/>
      <c r="C4" s="4"/>
      <c r="D4" s="1"/>
      <c r="E4" s="1"/>
      <c r="F4" s="1"/>
      <c r="G4" s="1"/>
    </row>
    <row r="5" spans="1:7" ht="18.75">
      <c r="A5" s="92" t="s">
        <v>1</v>
      </c>
      <c r="B5" s="92"/>
      <c r="C5" s="92"/>
      <c r="D5" s="92"/>
      <c r="E5" s="92"/>
      <c r="F5" s="92"/>
      <c r="G5" s="92"/>
    </row>
    <row r="6" spans="1:7" ht="18.75">
      <c r="A6" s="91" t="s">
        <v>105</v>
      </c>
      <c r="B6" s="92"/>
      <c r="C6" s="92"/>
      <c r="D6" s="92"/>
      <c r="E6" s="92"/>
      <c r="F6" s="92"/>
      <c r="G6" s="92"/>
    </row>
    <row r="7" spans="1:7" ht="18.75">
      <c r="A7" s="91" t="s">
        <v>104</v>
      </c>
      <c r="B7" s="92"/>
      <c r="C7" s="92"/>
      <c r="D7" s="92"/>
      <c r="E7" s="92"/>
      <c r="F7" s="92"/>
      <c r="G7" s="92"/>
    </row>
    <row r="8" spans="1:7" ht="18.75">
      <c r="A8" s="6"/>
      <c r="B8" s="1"/>
      <c r="C8" s="4"/>
      <c r="D8" s="1"/>
      <c r="E8" s="1"/>
      <c r="F8" s="1"/>
      <c r="G8" s="1"/>
    </row>
    <row r="9" spans="1:7" ht="15.75">
      <c r="A9" s="90" t="s">
        <v>4</v>
      </c>
      <c r="B9" s="90" t="s">
        <v>31</v>
      </c>
      <c r="C9" s="90" t="s">
        <v>2</v>
      </c>
      <c r="D9" s="90" t="s">
        <v>32</v>
      </c>
      <c r="E9" s="90"/>
      <c r="F9" s="90"/>
      <c r="G9" s="90"/>
    </row>
    <row r="10" spans="1:7" ht="15.75">
      <c r="A10" s="90"/>
      <c r="B10" s="90"/>
      <c r="C10" s="90"/>
      <c r="D10" s="90"/>
      <c r="E10" s="3" t="s">
        <v>98</v>
      </c>
      <c r="F10" s="3" t="s">
        <v>99</v>
      </c>
      <c r="G10" s="3" t="s">
        <v>110</v>
      </c>
    </row>
    <row r="11" spans="1:7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33" customHeight="1">
      <c r="A12" s="93" t="s">
        <v>108</v>
      </c>
      <c r="B12" s="94"/>
      <c r="C12" s="94"/>
      <c r="D12" s="94"/>
      <c r="E12" s="94"/>
      <c r="F12" s="94"/>
      <c r="G12" s="95"/>
    </row>
    <row r="13" spans="1:7" ht="15.75">
      <c r="A13" s="93" t="s">
        <v>109</v>
      </c>
      <c r="B13" s="94"/>
      <c r="C13" s="94"/>
      <c r="D13" s="94"/>
      <c r="E13" s="94"/>
      <c r="F13" s="94"/>
      <c r="G13" s="95"/>
    </row>
    <row r="14" spans="1:7" ht="45">
      <c r="A14" s="9" t="s">
        <v>3</v>
      </c>
      <c r="B14" s="22" t="s">
        <v>107</v>
      </c>
      <c r="C14" s="3" t="s">
        <v>106</v>
      </c>
      <c r="D14" s="24" t="s">
        <v>65</v>
      </c>
      <c r="E14" s="3">
        <v>2</v>
      </c>
      <c r="F14" s="3">
        <v>0</v>
      </c>
      <c r="G14" s="9">
        <v>0</v>
      </c>
    </row>
  </sheetData>
  <sheetProtection/>
  <mergeCells count="12">
    <mergeCell ref="E9:G9"/>
    <mergeCell ref="E1:G1"/>
    <mergeCell ref="A12:G12"/>
    <mergeCell ref="A13:G13"/>
    <mergeCell ref="E3:G3"/>
    <mergeCell ref="A5:G5"/>
    <mergeCell ref="A6:G6"/>
    <mergeCell ref="A7:G7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5"/>
  <sheetViews>
    <sheetView view="pageBreakPreview" zoomScale="85" zoomScaleNormal="85" zoomScaleSheetLayoutView="85" zoomScalePageLayoutView="0" workbookViewId="0" topLeftCell="A1">
      <selection activeCell="I1" sqref="I1:L1"/>
    </sheetView>
  </sheetViews>
  <sheetFormatPr defaultColWidth="9.00390625" defaultRowHeight="15.75"/>
  <cols>
    <col min="1" max="1" width="4.875" style="43" customWidth="1"/>
    <col min="2" max="2" width="18.625" style="43" customWidth="1"/>
    <col min="3" max="3" width="27.25390625" style="43" customWidth="1"/>
    <col min="4" max="4" width="31.25390625" style="38" customWidth="1"/>
    <col min="5" max="5" width="9.375" style="47" customWidth="1"/>
    <col min="6" max="6" width="8.25390625" style="56" customWidth="1"/>
    <col min="7" max="7" width="16.00390625" style="47" bestFit="1" customWidth="1"/>
    <col min="8" max="8" width="9.25390625" style="47" bestFit="1" customWidth="1"/>
    <col min="9" max="9" width="13.00390625" style="18" customWidth="1"/>
    <col min="10" max="11" width="13.125" style="18" customWidth="1"/>
    <col min="12" max="12" width="14.25390625" style="23" customWidth="1"/>
    <col min="13" max="13" width="13.00390625" style="38" bestFit="1" customWidth="1"/>
    <col min="14" max="16384" width="9.00390625" style="38" customWidth="1"/>
  </cols>
  <sheetData>
    <row r="1" spans="9:12" ht="60" customHeight="1">
      <c r="I1" s="134" t="s">
        <v>113</v>
      </c>
      <c r="J1" s="134"/>
      <c r="K1" s="134"/>
      <c r="L1" s="134"/>
    </row>
    <row r="3" spans="9:12" ht="75.75" customHeight="1">
      <c r="I3" s="100" t="s">
        <v>96</v>
      </c>
      <c r="J3" s="100"/>
      <c r="K3" s="100"/>
      <c r="L3" s="100"/>
    </row>
    <row r="4" ht="9" customHeight="1">
      <c r="A4" s="11"/>
    </row>
    <row r="5" spans="1:12" ht="15.75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5.75">
      <c r="A6" s="102" t="s">
        <v>48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5.75">
      <c r="A7" s="102" t="s">
        <v>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5.75">
      <c r="A8" s="102" t="s">
        <v>21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ht="11.25" customHeight="1">
      <c r="L9" s="23" t="s">
        <v>5</v>
      </c>
    </row>
    <row r="10" spans="1:12" ht="15.75" customHeight="1">
      <c r="A10" s="103" t="s">
        <v>4</v>
      </c>
      <c r="B10" s="103" t="s">
        <v>19</v>
      </c>
      <c r="C10" s="103" t="s">
        <v>20</v>
      </c>
      <c r="D10" s="103" t="s">
        <v>8</v>
      </c>
      <c r="E10" s="127" t="s">
        <v>9</v>
      </c>
      <c r="F10" s="128"/>
      <c r="G10" s="128"/>
      <c r="H10" s="129"/>
      <c r="I10" s="10" t="s">
        <v>98</v>
      </c>
      <c r="J10" s="10" t="s">
        <v>99</v>
      </c>
      <c r="K10" s="10" t="s">
        <v>110</v>
      </c>
      <c r="L10" s="101" t="s">
        <v>10</v>
      </c>
    </row>
    <row r="11" spans="1:12" ht="73.5" customHeight="1">
      <c r="A11" s="104"/>
      <c r="B11" s="104"/>
      <c r="C11" s="104"/>
      <c r="D11" s="104"/>
      <c r="E11" s="42" t="s">
        <v>11</v>
      </c>
      <c r="F11" s="25" t="s">
        <v>12</v>
      </c>
      <c r="G11" s="42" t="s">
        <v>13</v>
      </c>
      <c r="H11" s="42" t="s">
        <v>14</v>
      </c>
      <c r="I11" s="10" t="s">
        <v>15</v>
      </c>
      <c r="J11" s="10" t="s">
        <v>15</v>
      </c>
      <c r="K11" s="10" t="s">
        <v>15</v>
      </c>
      <c r="L11" s="101"/>
    </row>
    <row r="12" spans="1:12" ht="15.75">
      <c r="A12" s="21">
        <v>1</v>
      </c>
      <c r="B12" s="21">
        <v>2</v>
      </c>
      <c r="C12" s="21">
        <v>3</v>
      </c>
      <c r="D12" s="21">
        <v>4</v>
      </c>
      <c r="E12" s="42">
        <v>5</v>
      </c>
      <c r="F12" s="25">
        <v>6</v>
      </c>
      <c r="G12" s="42">
        <v>7</v>
      </c>
      <c r="H12" s="42">
        <v>8</v>
      </c>
      <c r="I12" s="42">
        <v>10</v>
      </c>
      <c r="J12" s="42">
        <v>11</v>
      </c>
      <c r="K12" s="42">
        <v>12</v>
      </c>
      <c r="L12" s="42">
        <v>13</v>
      </c>
    </row>
    <row r="13" spans="1:13" ht="44.25" customHeight="1">
      <c r="A13" s="122">
        <v>1</v>
      </c>
      <c r="B13" s="122" t="s">
        <v>24</v>
      </c>
      <c r="C13" s="122" t="s">
        <v>67</v>
      </c>
      <c r="D13" s="40" t="s">
        <v>47</v>
      </c>
      <c r="E13" s="48" t="s">
        <v>16</v>
      </c>
      <c r="F13" s="48" t="s">
        <v>16</v>
      </c>
      <c r="G13" s="48" t="s">
        <v>16</v>
      </c>
      <c r="H13" s="48" t="s">
        <v>16</v>
      </c>
      <c r="I13" s="60">
        <f>I15+I16+I17</f>
        <v>74941.217</v>
      </c>
      <c r="J13" s="60">
        <f>J15+J16+J17</f>
        <v>52135.939</v>
      </c>
      <c r="K13" s="60">
        <f>K18+K24+K29+K34+K39+K42+K45+K48</f>
        <v>52135.939</v>
      </c>
      <c r="L13" s="60">
        <f>I13+J13+K13</f>
        <v>179213.095</v>
      </c>
      <c r="M13" s="35"/>
    </row>
    <row r="14" spans="1:12" ht="15.75">
      <c r="A14" s="123"/>
      <c r="B14" s="123"/>
      <c r="C14" s="123"/>
      <c r="D14" s="40" t="s">
        <v>17</v>
      </c>
      <c r="E14" s="48"/>
      <c r="F14" s="48" t="s">
        <v>16</v>
      </c>
      <c r="G14" s="48" t="s">
        <v>16</v>
      </c>
      <c r="H14" s="48" t="s">
        <v>16</v>
      </c>
      <c r="I14" s="60"/>
      <c r="J14" s="60"/>
      <c r="K14" s="60"/>
      <c r="L14" s="60"/>
    </row>
    <row r="15" spans="1:12" ht="31.5">
      <c r="A15" s="123"/>
      <c r="B15" s="123"/>
      <c r="C15" s="123"/>
      <c r="D15" s="40" t="s">
        <v>38</v>
      </c>
      <c r="E15" s="48">
        <v>241</v>
      </c>
      <c r="F15" s="48" t="s">
        <v>16</v>
      </c>
      <c r="G15" s="48" t="s">
        <v>16</v>
      </c>
      <c r="H15" s="48" t="s">
        <v>16</v>
      </c>
      <c r="I15" s="44">
        <f>I20+I21+I24+I31+I36+I38+I41+I44+I47+I50+I51+I52+I55</f>
        <v>68985.939</v>
      </c>
      <c r="J15" s="60">
        <f>J20+J21+J26+J31+J36+J38+J41+J44+J47+J48+J53</f>
        <v>51985.939</v>
      </c>
      <c r="K15" s="60">
        <f>K20+K21+K26+K31+K36+K38+K41+K44+K47+K50+K51+K52+K55</f>
        <v>51985.939</v>
      </c>
      <c r="L15" s="60">
        <f>K15+J15+I15</f>
        <v>172957.81699999998</v>
      </c>
    </row>
    <row r="16" spans="1:12" ht="36.75" customHeight="1">
      <c r="A16" s="123"/>
      <c r="B16" s="123"/>
      <c r="C16" s="123"/>
      <c r="D16" s="40" t="s">
        <v>86</v>
      </c>
      <c r="E16" s="48">
        <v>247</v>
      </c>
      <c r="F16" s="48" t="s">
        <v>16</v>
      </c>
      <c r="G16" s="48" t="s">
        <v>16</v>
      </c>
      <c r="H16" s="48" t="s">
        <v>16</v>
      </c>
      <c r="I16" s="44">
        <f>I22</f>
        <v>5805.278</v>
      </c>
      <c r="J16" s="60">
        <v>0</v>
      </c>
      <c r="K16" s="60">
        <v>0</v>
      </c>
      <c r="L16" s="60">
        <f>K16+J16+I16</f>
        <v>5805.278</v>
      </c>
    </row>
    <row r="17" spans="1:12" ht="29.25" customHeight="1">
      <c r="A17" s="124"/>
      <c r="B17" s="124"/>
      <c r="C17" s="124"/>
      <c r="D17" s="40" t="s">
        <v>82</v>
      </c>
      <c r="E17" s="48">
        <v>243</v>
      </c>
      <c r="F17" s="48" t="s">
        <v>16</v>
      </c>
      <c r="G17" s="48" t="s">
        <v>16</v>
      </c>
      <c r="H17" s="48" t="s">
        <v>16</v>
      </c>
      <c r="I17" s="44">
        <f>I33</f>
        <v>150</v>
      </c>
      <c r="J17" s="44">
        <f>J33</f>
        <v>150</v>
      </c>
      <c r="K17" s="44">
        <f>K33</f>
        <v>150</v>
      </c>
      <c r="L17" s="44">
        <f>I17+J17+K17</f>
        <v>450</v>
      </c>
    </row>
    <row r="18" spans="1:12" ht="22.5" customHeight="1">
      <c r="A18" s="136" t="s">
        <v>3</v>
      </c>
      <c r="B18" s="106" t="s">
        <v>90</v>
      </c>
      <c r="C18" s="106" t="s">
        <v>85</v>
      </c>
      <c r="D18" s="41" t="s">
        <v>18</v>
      </c>
      <c r="E18" s="25"/>
      <c r="F18" s="25" t="s">
        <v>16</v>
      </c>
      <c r="G18" s="25" t="s">
        <v>16</v>
      </c>
      <c r="H18" s="25" t="s">
        <v>16</v>
      </c>
      <c r="I18" s="45">
        <f>I20+I21+I22+I23</f>
        <v>11015.118</v>
      </c>
      <c r="J18" s="45">
        <f>J20+J21+J22+J23</f>
        <v>10209.84</v>
      </c>
      <c r="K18" s="45">
        <f>K20+K21+K22+K23</f>
        <v>10209.84</v>
      </c>
      <c r="L18" s="45">
        <f>I18+J18+K18</f>
        <v>31434.798</v>
      </c>
    </row>
    <row r="19" spans="1:12" ht="18.75" customHeight="1">
      <c r="A19" s="137"/>
      <c r="B19" s="107"/>
      <c r="C19" s="107"/>
      <c r="D19" s="41" t="s">
        <v>17</v>
      </c>
      <c r="E19" s="25"/>
      <c r="F19" s="25" t="s">
        <v>16</v>
      </c>
      <c r="G19" s="25" t="s">
        <v>16</v>
      </c>
      <c r="H19" s="25" t="s">
        <v>16</v>
      </c>
      <c r="I19" s="45"/>
      <c r="J19" s="45"/>
      <c r="K19" s="45"/>
      <c r="L19" s="45"/>
    </row>
    <row r="20" spans="1:12" ht="24.75" customHeight="1">
      <c r="A20" s="137"/>
      <c r="B20" s="107"/>
      <c r="C20" s="107"/>
      <c r="D20" s="119" t="s">
        <v>38</v>
      </c>
      <c r="E20" s="52">
        <v>241</v>
      </c>
      <c r="F20" s="49" t="s">
        <v>63</v>
      </c>
      <c r="G20" s="52">
        <v>1010081730</v>
      </c>
      <c r="H20" s="53">
        <v>412</v>
      </c>
      <c r="I20" s="46">
        <v>1847.79</v>
      </c>
      <c r="J20" s="46">
        <v>1847.79</v>
      </c>
      <c r="K20" s="46">
        <v>1847.79</v>
      </c>
      <c r="L20" s="46">
        <f>I20+J20+K20</f>
        <v>5543.37</v>
      </c>
    </row>
    <row r="21" spans="1:12" ht="24.75" customHeight="1">
      <c r="A21" s="137"/>
      <c r="B21" s="107"/>
      <c r="C21" s="107"/>
      <c r="D21" s="133"/>
      <c r="E21" s="50">
        <v>241</v>
      </c>
      <c r="F21" s="88" t="s">
        <v>74</v>
      </c>
      <c r="G21" s="50">
        <v>1010083820</v>
      </c>
      <c r="H21" s="51">
        <v>853</v>
      </c>
      <c r="I21" s="37">
        <v>3362.05</v>
      </c>
      <c r="J21" s="37">
        <v>8362.05</v>
      </c>
      <c r="K21" s="37">
        <v>8362.05</v>
      </c>
      <c r="L21" s="37">
        <f>I21+J21+K21</f>
        <v>20086.149999999998</v>
      </c>
    </row>
    <row r="22" spans="1:12" ht="31.5" customHeight="1">
      <c r="A22" s="62"/>
      <c r="B22" s="61"/>
      <c r="C22" s="61"/>
      <c r="D22" s="41" t="s">
        <v>86</v>
      </c>
      <c r="E22" s="50">
        <v>247</v>
      </c>
      <c r="F22" s="79" t="s">
        <v>63</v>
      </c>
      <c r="G22" s="78">
        <v>1010084070</v>
      </c>
      <c r="H22" s="78">
        <v>244</v>
      </c>
      <c r="I22" s="37">
        <v>5805.278</v>
      </c>
      <c r="J22" s="37">
        <v>0</v>
      </c>
      <c r="K22" s="37">
        <v>0</v>
      </c>
      <c r="L22" s="37">
        <f>K22+J22+I22</f>
        <v>5805.278</v>
      </c>
    </row>
    <row r="23" spans="1:12" ht="32.25" customHeight="1" thickBot="1">
      <c r="A23" s="62"/>
      <c r="B23" s="61"/>
      <c r="C23" s="61"/>
      <c r="D23" s="41" t="s">
        <v>86</v>
      </c>
      <c r="E23" s="50">
        <v>247</v>
      </c>
      <c r="F23" s="88" t="s">
        <v>63</v>
      </c>
      <c r="G23" s="50">
        <v>1010081740</v>
      </c>
      <c r="H23" s="51">
        <v>244</v>
      </c>
      <c r="I23" s="37">
        <v>0</v>
      </c>
      <c r="J23" s="37">
        <v>0</v>
      </c>
      <c r="K23" s="37">
        <v>0</v>
      </c>
      <c r="L23" s="37">
        <f>K23+J23+I23</f>
        <v>0</v>
      </c>
    </row>
    <row r="24" spans="1:12" ht="19.5" customHeight="1" thickTop="1">
      <c r="A24" s="125" t="s">
        <v>39</v>
      </c>
      <c r="B24" s="125" t="s">
        <v>42</v>
      </c>
      <c r="C24" s="125" t="s">
        <v>68</v>
      </c>
      <c r="D24" s="64" t="s">
        <v>18</v>
      </c>
      <c r="E24" s="65"/>
      <c r="F24" s="65" t="s">
        <v>16</v>
      </c>
      <c r="G24" s="65" t="s">
        <v>16</v>
      </c>
      <c r="H24" s="65" t="s">
        <v>16</v>
      </c>
      <c r="I24" s="66">
        <v>10</v>
      </c>
      <c r="J24" s="66">
        <v>10</v>
      </c>
      <c r="K24" s="66">
        <v>10</v>
      </c>
      <c r="L24" s="66">
        <f>I24+J24+K24</f>
        <v>30</v>
      </c>
    </row>
    <row r="25" spans="1:12" ht="15.75">
      <c r="A25" s="107"/>
      <c r="B25" s="107"/>
      <c r="C25" s="107"/>
      <c r="D25" s="41" t="s">
        <v>17</v>
      </c>
      <c r="E25" s="25"/>
      <c r="F25" s="25" t="s">
        <v>16</v>
      </c>
      <c r="G25" s="25" t="s">
        <v>16</v>
      </c>
      <c r="H25" s="25" t="s">
        <v>16</v>
      </c>
      <c r="I25" s="45"/>
      <c r="J25" s="45"/>
      <c r="K25" s="45"/>
      <c r="L25" s="45">
        <f>SUM(I25:J25)</f>
        <v>0</v>
      </c>
    </row>
    <row r="26" spans="1:12" ht="19.5" customHeight="1">
      <c r="A26" s="107"/>
      <c r="B26" s="107"/>
      <c r="C26" s="107"/>
      <c r="D26" s="108" t="s">
        <v>38</v>
      </c>
      <c r="E26" s="117">
        <v>241</v>
      </c>
      <c r="F26" s="117" t="s">
        <v>69</v>
      </c>
      <c r="G26" s="121">
        <v>1020081770</v>
      </c>
      <c r="H26" s="117">
        <v>360</v>
      </c>
      <c r="I26" s="105">
        <v>10</v>
      </c>
      <c r="J26" s="105">
        <v>10</v>
      </c>
      <c r="K26" s="99">
        <v>10</v>
      </c>
      <c r="L26" s="105">
        <v>30</v>
      </c>
    </row>
    <row r="27" spans="1:12" ht="15.75" customHeight="1">
      <c r="A27" s="107"/>
      <c r="B27" s="107"/>
      <c r="C27" s="107"/>
      <c r="D27" s="108"/>
      <c r="E27" s="117"/>
      <c r="F27" s="117"/>
      <c r="G27" s="121"/>
      <c r="H27" s="117"/>
      <c r="I27" s="105"/>
      <c r="J27" s="105"/>
      <c r="K27" s="99"/>
      <c r="L27" s="105"/>
    </row>
    <row r="28" spans="1:12" s="36" customFormat="1" ht="0.75" customHeight="1" thickBot="1">
      <c r="A28" s="126"/>
      <c r="B28" s="126"/>
      <c r="C28" s="126"/>
      <c r="D28" s="135"/>
      <c r="E28" s="63">
        <v>241</v>
      </c>
      <c r="F28" s="63" t="s">
        <v>69</v>
      </c>
      <c r="G28" s="68">
        <v>1020081770</v>
      </c>
      <c r="H28" s="63">
        <v>360</v>
      </c>
      <c r="I28" s="69">
        <v>10</v>
      </c>
      <c r="J28" s="69">
        <v>10</v>
      </c>
      <c r="K28" s="69">
        <v>10</v>
      </c>
      <c r="L28" s="69">
        <f>I28+J28+K28</f>
        <v>30</v>
      </c>
    </row>
    <row r="29" spans="1:12" ht="24.75" customHeight="1" thickTop="1">
      <c r="A29" s="125" t="s">
        <v>40</v>
      </c>
      <c r="B29" s="125" t="s">
        <v>43</v>
      </c>
      <c r="C29" s="125" t="s">
        <v>70</v>
      </c>
      <c r="D29" s="64" t="s">
        <v>18</v>
      </c>
      <c r="E29" s="65"/>
      <c r="F29" s="65" t="s">
        <v>16</v>
      </c>
      <c r="G29" s="65" t="s">
        <v>16</v>
      </c>
      <c r="H29" s="65" t="s">
        <v>16</v>
      </c>
      <c r="I29" s="66">
        <f>I31+I33</f>
        <v>1290.16</v>
      </c>
      <c r="J29" s="66">
        <f>J31+J33</f>
        <v>1290.16</v>
      </c>
      <c r="K29" s="66">
        <f>K31+K33</f>
        <v>1290.16</v>
      </c>
      <c r="L29" s="66">
        <f>I29+J29+K29</f>
        <v>3870.4800000000005</v>
      </c>
    </row>
    <row r="30" spans="1:12" ht="30" customHeight="1">
      <c r="A30" s="107"/>
      <c r="B30" s="107"/>
      <c r="C30" s="107"/>
      <c r="D30" s="41" t="s">
        <v>17</v>
      </c>
      <c r="E30" s="25"/>
      <c r="F30" s="25" t="s">
        <v>16</v>
      </c>
      <c r="G30" s="25" t="s">
        <v>16</v>
      </c>
      <c r="H30" s="25" t="s">
        <v>16</v>
      </c>
      <c r="I30" s="45"/>
      <c r="J30" s="45"/>
      <c r="K30" s="45"/>
      <c r="L30" s="45"/>
    </row>
    <row r="31" spans="1:12" ht="10.5" customHeight="1">
      <c r="A31" s="107"/>
      <c r="B31" s="107"/>
      <c r="C31" s="107"/>
      <c r="D31" s="108" t="s">
        <v>64</v>
      </c>
      <c r="E31" s="117">
        <v>241</v>
      </c>
      <c r="F31" s="117" t="s">
        <v>63</v>
      </c>
      <c r="G31" s="121">
        <v>1030081780</v>
      </c>
      <c r="H31" s="117">
        <v>412</v>
      </c>
      <c r="I31" s="118">
        <v>1140.16</v>
      </c>
      <c r="J31" s="118">
        <v>1140.16</v>
      </c>
      <c r="K31" s="118">
        <v>1140.16</v>
      </c>
      <c r="L31" s="118">
        <f>I31+J31+K31</f>
        <v>3420.4800000000005</v>
      </c>
    </row>
    <row r="32" spans="1:12" ht="21" customHeight="1">
      <c r="A32" s="107"/>
      <c r="B32" s="107"/>
      <c r="C32" s="107"/>
      <c r="D32" s="108"/>
      <c r="E32" s="117"/>
      <c r="F32" s="117"/>
      <c r="G32" s="121"/>
      <c r="H32" s="117"/>
      <c r="I32" s="118"/>
      <c r="J32" s="118"/>
      <c r="K32" s="118"/>
      <c r="L32" s="118"/>
    </row>
    <row r="33" spans="1:12" ht="29.25" customHeight="1" thickBot="1">
      <c r="A33" s="126"/>
      <c r="B33" s="126"/>
      <c r="C33" s="126"/>
      <c r="D33" s="67" t="s">
        <v>82</v>
      </c>
      <c r="E33" s="63">
        <v>243</v>
      </c>
      <c r="F33" s="63" t="s">
        <v>83</v>
      </c>
      <c r="G33" s="68">
        <v>1030081790</v>
      </c>
      <c r="H33" s="63">
        <v>244</v>
      </c>
      <c r="I33" s="70">
        <v>150</v>
      </c>
      <c r="J33" s="70">
        <v>150</v>
      </c>
      <c r="K33" s="70">
        <v>150</v>
      </c>
      <c r="L33" s="70">
        <f>I33+J33+K33</f>
        <v>450</v>
      </c>
    </row>
    <row r="34" spans="1:12" ht="24" customHeight="1" thickTop="1">
      <c r="A34" s="125" t="s">
        <v>41</v>
      </c>
      <c r="B34" s="125" t="s">
        <v>100</v>
      </c>
      <c r="C34" s="125" t="s">
        <v>71</v>
      </c>
      <c r="D34" s="64" t="s">
        <v>18</v>
      </c>
      <c r="E34" s="64"/>
      <c r="F34" s="64"/>
      <c r="G34" s="64"/>
      <c r="H34" s="64"/>
      <c r="I34" s="71">
        <f>I36+I38</f>
        <v>1000</v>
      </c>
      <c r="J34" s="71">
        <f>J36+J38</f>
        <v>1000</v>
      </c>
      <c r="K34" s="71">
        <f>K36+K38</f>
        <v>1000</v>
      </c>
      <c r="L34" s="71">
        <f>I34+J34+K34</f>
        <v>3000</v>
      </c>
    </row>
    <row r="35" spans="1:12" ht="15.75">
      <c r="A35" s="107"/>
      <c r="B35" s="107"/>
      <c r="C35" s="107"/>
      <c r="D35" s="41" t="s">
        <v>17</v>
      </c>
      <c r="E35" s="41"/>
      <c r="F35" s="41"/>
      <c r="G35" s="41"/>
      <c r="H35" s="41"/>
      <c r="I35" s="39"/>
      <c r="J35" s="39"/>
      <c r="K35" s="39"/>
      <c r="L35" s="39"/>
    </row>
    <row r="36" spans="1:12" ht="9" customHeight="1">
      <c r="A36" s="107"/>
      <c r="B36" s="107"/>
      <c r="C36" s="107"/>
      <c r="D36" s="103" t="s">
        <v>38</v>
      </c>
      <c r="E36" s="109">
        <v>241</v>
      </c>
      <c r="F36" s="113" t="s">
        <v>66</v>
      </c>
      <c r="G36" s="119">
        <v>1050083540</v>
      </c>
      <c r="H36" s="109">
        <v>244</v>
      </c>
      <c r="I36" s="111">
        <v>700</v>
      </c>
      <c r="J36" s="111">
        <v>700</v>
      </c>
      <c r="K36" s="111">
        <v>700</v>
      </c>
      <c r="L36" s="111">
        <f>I36+J36+K36</f>
        <v>2100</v>
      </c>
    </row>
    <row r="37" spans="1:12" ht="13.5" customHeight="1">
      <c r="A37" s="107"/>
      <c r="B37" s="107"/>
      <c r="C37" s="107"/>
      <c r="D37" s="131"/>
      <c r="E37" s="110"/>
      <c r="F37" s="114"/>
      <c r="G37" s="120"/>
      <c r="H37" s="110"/>
      <c r="I37" s="112"/>
      <c r="J37" s="112"/>
      <c r="K37" s="112"/>
      <c r="L37" s="112"/>
    </row>
    <row r="38" spans="1:12" ht="27" customHeight="1" thickBot="1">
      <c r="A38" s="126"/>
      <c r="B38" s="126"/>
      <c r="C38" s="126"/>
      <c r="D38" s="132"/>
      <c r="E38" s="72">
        <v>241</v>
      </c>
      <c r="F38" s="73" t="s">
        <v>66</v>
      </c>
      <c r="G38" s="67">
        <v>1050081830</v>
      </c>
      <c r="H38" s="72">
        <v>245</v>
      </c>
      <c r="I38" s="74">
        <v>300</v>
      </c>
      <c r="J38" s="74">
        <v>300</v>
      </c>
      <c r="K38" s="74">
        <v>300</v>
      </c>
      <c r="L38" s="74">
        <f>I38+J38+K38</f>
        <v>900</v>
      </c>
    </row>
    <row r="39" spans="1:12" ht="25.5" customHeight="1" thickTop="1">
      <c r="A39" s="125" t="s">
        <v>81</v>
      </c>
      <c r="B39" s="130" t="s">
        <v>72</v>
      </c>
      <c r="C39" s="130" t="s">
        <v>73</v>
      </c>
      <c r="D39" s="64" t="s">
        <v>18</v>
      </c>
      <c r="E39" s="75"/>
      <c r="F39" s="75"/>
      <c r="G39" s="65"/>
      <c r="H39" s="75"/>
      <c r="I39" s="66">
        <f>I41</f>
        <v>385.064</v>
      </c>
      <c r="J39" s="66">
        <f>J41</f>
        <v>1385.064</v>
      </c>
      <c r="K39" s="66">
        <f>K41</f>
        <v>1385.064</v>
      </c>
      <c r="L39" s="66">
        <f>I39+J39+K39</f>
        <v>3155.192</v>
      </c>
    </row>
    <row r="40" spans="1:12" ht="15.75">
      <c r="A40" s="107"/>
      <c r="B40" s="131"/>
      <c r="C40" s="131"/>
      <c r="D40" s="41" t="s">
        <v>17</v>
      </c>
      <c r="E40" s="49"/>
      <c r="F40" s="49"/>
      <c r="G40" s="25"/>
      <c r="H40" s="49"/>
      <c r="I40" s="45"/>
      <c r="J40" s="45"/>
      <c r="K40" s="45"/>
      <c r="L40" s="45"/>
    </row>
    <row r="41" spans="1:12" ht="32.25" thickBot="1">
      <c r="A41" s="126"/>
      <c r="B41" s="132"/>
      <c r="C41" s="132"/>
      <c r="D41" s="67" t="s">
        <v>38</v>
      </c>
      <c r="E41" s="63">
        <v>241</v>
      </c>
      <c r="F41" s="63" t="s">
        <v>74</v>
      </c>
      <c r="G41" s="68">
        <v>1090082450</v>
      </c>
      <c r="H41" s="63">
        <v>244</v>
      </c>
      <c r="I41" s="69">
        <v>385.064</v>
      </c>
      <c r="J41" s="69">
        <v>1385.064</v>
      </c>
      <c r="K41" s="69">
        <v>1385.064</v>
      </c>
      <c r="L41" s="69">
        <f>I41+J41+K41</f>
        <v>3155.192</v>
      </c>
    </row>
    <row r="42" spans="1:12" ht="25.5" customHeight="1" thickTop="1">
      <c r="A42" s="125" t="s">
        <v>84</v>
      </c>
      <c r="B42" s="130" t="s">
        <v>75</v>
      </c>
      <c r="C42" s="138" t="s">
        <v>92</v>
      </c>
      <c r="D42" s="64" t="s">
        <v>18</v>
      </c>
      <c r="E42" s="65"/>
      <c r="F42" s="75"/>
      <c r="G42" s="75"/>
      <c r="H42" s="65"/>
      <c r="I42" s="66">
        <f>I44</f>
        <v>1352.624</v>
      </c>
      <c r="J42" s="66">
        <f>J44</f>
        <v>352.624</v>
      </c>
      <c r="K42" s="66">
        <f>K44</f>
        <v>352.624</v>
      </c>
      <c r="L42" s="66">
        <f>I42+J42+K42</f>
        <v>2057.8720000000003</v>
      </c>
    </row>
    <row r="43" spans="1:12" ht="21" customHeight="1">
      <c r="A43" s="107"/>
      <c r="B43" s="131"/>
      <c r="C43" s="139"/>
      <c r="D43" s="41" t="s">
        <v>17</v>
      </c>
      <c r="E43" s="49"/>
      <c r="F43" s="49"/>
      <c r="G43" s="49"/>
      <c r="H43" s="49"/>
      <c r="I43" s="45"/>
      <c r="J43" s="45"/>
      <c r="K43" s="45"/>
      <c r="L43" s="45"/>
    </row>
    <row r="44" spans="1:12" ht="45.75" customHeight="1" thickBot="1">
      <c r="A44" s="126"/>
      <c r="B44" s="132"/>
      <c r="C44" s="140"/>
      <c r="D44" s="67" t="s">
        <v>38</v>
      </c>
      <c r="E44" s="63">
        <v>241</v>
      </c>
      <c r="F44" s="63" t="s">
        <v>74</v>
      </c>
      <c r="G44" s="68">
        <v>1090082460</v>
      </c>
      <c r="H44" s="63">
        <v>244</v>
      </c>
      <c r="I44" s="69">
        <v>1352.624</v>
      </c>
      <c r="J44" s="69">
        <v>352.624</v>
      </c>
      <c r="K44" s="69">
        <v>352.624</v>
      </c>
      <c r="L44" s="69">
        <f>I44+J44+K44</f>
        <v>2057.8720000000003</v>
      </c>
    </row>
    <row r="45" spans="1:12" ht="25.5" customHeight="1" thickTop="1">
      <c r="A45" s="125" t="s">
        <v>87</v>
      </c>
      <c r="B45" s="130" t="s">
        <v>76</v>
      </c>
      <c r="C45" s="130" t="s">
        <v>93</v>
      </c>
      <c r="D45" s="64" t="s">
        <v>18</v>
      </c>
      <c r="E45" s="75"/>
      <c r="F45" s="75"/>
      <c r="G45" s="65"/>
      <c r="H45" s="75"/>
      <c r="I45" s="66">
        <f>I47</f>
        <v>250</v>
      </c>
      <c r="J45" s="66">
        <v>250</v>
      </c>
      <c r="K45" s="66">
        <v>250</v>
      </c>
      <c r="L45" s="66">
        <f>I45+J45+K45</f>
        <v>750</v>
      </c>
    </row>
    <row r="46" spans="1:12" ht="15.75">
      <c r="A46" s="107"/>
      <c r="B46" s="131"/>
      <c r="C46" s="131"/>
      <c r="D46" s="41" t="s">
        <v>17</v>
      </c>
      <c r="E46" s="49"/>
      <c r="F46" s="49"/>
      <c r="G46" s="49"/>
      <c r="H46" s="49"/>
      <c r="I46" s="45"/>
      <c r="J46" s="45"/>
      <c r="K46" s="45"/>
      <c r="L46" s="45"/>
    </row>
    <row r="47" spans="1:12" ht="148.5" customHeight="1" thickBot="1">
      <c r="A47" s="126"/>
      <c r="B47" s="132"/>
      <c r="C47" s="132"/>
      <c r="D47" s="67" t="s">
        <v>38</v>
      </c>
      <c r="E47" s="63">
        <v>241</v>
      </c>
      <c r="F47" s="63" t="s">
        <v>74</v>
      </c>
      <c r="G47" s="68">
        <v>1090082470</v>
      </c>
      <c r="H47" s="63">
        <v>244</v>
      </c>
      <c r="I47" s="69">
        <v>250</v>
      </c>
      <c r="J47" s="69">
        <v>250</v>
      </c>
      <c r="K47" s="69">
        <v>250</v>
      </c>
      <c r="L47" s="69">
        <f>I47+J47+K47</f>
        <v>750</v>
      </c>
    </row>
    <row r="48" spans="1:12" ht="25.5" customHeight="1" thickTop="1">
      <c r="A48" s="125" t="s">
        <v>88</v>
      </c>
      <c r="B48" s="130" t="s">
        <v>77</v>
      </c>
      <c r="C48" s="130" t="s">
        <v>78</v>
      </c>
      <c r="D48" s="64" t="s">
        <v>18</v>
      </c>
      <c r="E48" s="75"/>
      <c r="F48" s="75"/>
      <c r="G48" s="65"/>
      <c r="H48" s="75"/>
      <c r="I48" s="76">
        <f>I50+I51+I52</f>
        <v>37638.251</v>
      </c>
      <c r="J48" s="76">
        <f>J50+J51+J52</f>
        <v>37638.251</v>
      </c>
      <c r="K48" s="76">
        <f>K50+K51+K52</f>
        <v>37638.251</v>
      </c>
      <c r="L48" s="66">
        <f>I48+J48+K48</f>
        <v>112914.753</v>
      </c>
    </row>
    <row r="49" spans="1:12" ht="15.75">
      <c r="A49" s="107"/>
      <c r="B49" s="131"/>
      <c r="C49" s="131"/>
      <c r="D49" s="41" t="s">
        <v>17</v>
      </c>
      <c r="E49" s="49"/>
      <c r="F49" s="49"/>
      <c r="G49" s="25"/>
      <c r="H49" s="49"/>
      <c r="I49" s="45"/>
      <c r="J49" s="45"/>
      <c r="K49" s="45"/>
      <c r="L49" s="45"/>
    </row>
    <row r="50" spans="1:12" ht="15.75">
      <c r="A50" s="107"/>
      <c r="B50" s="131"/>
      <c r="C50" s="131"/>
      <c r="D50" s="115" t="s">
        <v>38</v>
      </c>
      <c r="E50" s="85">
        <v>241</v>
      </c>
      <c r="F50" s="84" t="s">
        <v>63</v>
      </c>
      <c r="G50" s="86">
        <v>1090082940</v>
      </c>
      <c r="H50" s="85">
        <v>540</v>
      </c>
      <c r="I50" s="87">
        <v>15733.148</v>
      </c>
      <c r="J50" s="87">
        <v>15733.148</v>
      </c>
      <c r="K50" s="87">
        <v>15733.148</v>
      </c>
      <c r="L50" s="87"/>
    </row>
    <row r="51" spans="1:12" ht="15.75">
      <c r="A51" s="107"/>
      <c r="B51" s="131"/>
      <c r="C51" s="131"/>
      <c r="D51" s="115"/>
      <c r="E51" s="85">
        <v>241</v>
      </c>
      <c r="F51" s="84" t="s">
        <v>63</v>
      </c>
      <c r="G51" s="86">
        <v>1090082940</v>
      </c>
      <c r="H51" s="85">
        <v>247</v>
      </c>
      <c r="I51" s="87">
        <v>19205.103</v>
      </c>
      <c r="J51" s="87">
        <v>19205.103</v>
      </c>
      <c r="K51" s="87">
        <v>19205.103</v>
      </c>
      <c r="L51" s="87"/>
    </row>
    <row r="52" spans="1:12" ht="30" customHeight="1" thickBot="1">
      <c r="A52" s="126"/>
      <c r="B52" s="132"/>
      <c r="C52" s="132"/>
      <c r="D52" s="116"/>
      <c r="E52" s="68">
        <v>241</v>
      </c>
      <c r="F52" s="68" t="s">
        <v>63</v>
      </c>
      <c r="G52" s="68">
        <v>1090082940</v>
      </c>
      <c r="H52" s="63">
        <v>244</v>
      </c>
      <c r="I52" s="77">
        <v>2700</v>
      </c>
      <c r="J52" s="77">
        <v>2700</v>
      </c>
      <c r="K52" s="77">
        <v>2700</v>
      </c>
      <c r="L52" s="69">
        <f>I52+J52+K52</f>
        <v>8100</v>
      </c>
    </row>
    <row r="53" spans="1:12" ht="25.5" customHeight="1" thickTop="1">
      <c r="A53" s="125" t="s">
        <v>101</v>
      </c>
      <c r="B53" s="130" t="s">
        <v>102</v>
      </c>
      <c r="C53" s="130" t="s">
        <v>103</v>
      </c>
      <c r="D53" s="64" t="s">
        <v>18</v>
      </c>
      <c r="E53" s="75"/>
      <c r="F53" s="75"/>
      <c r="G53" s="65"/>
      <c r="H53" s="75"/>
      <c r="I53" s="76">
        <f>I55</f>
        <v>22000</v>
      </c>
      <c r="J53" s="76">
        <v>0</v>
      </c>
      <c r="K53" s="76">
        <v>0</v>
      </c>
      <c r="L53" s="66">
        <f>I53+J53+K53</f>
        <v>22000</v>
      </c>
    </row>
    <row r="54" spans="1:12" ht="15.75">
      <c r="A54" s="107"/>
      <c r="B54" s="131"/>
      <c r="C54" s="131"/>
      <c r="D54" s="41" t="s">
        <v>17</v>
      </c>
      <c r="E54" s="49"/>
      <c r="F54" s="49"/>
      <c r="G54" s="25"/>
      <c r="H54" s="49"/>
      <c r="I54" s="45"/>
      <c r="J54" s="45"/>
      <c r="K54" s="45"/>
      <c r="L54" s="45"/>
    </row>
    <row r="55" spans="1:12" ht="30" customHeight="1" thickBot="1">
      <c r="A55" s="126"/>
      <c r="B55" s="132"/>
      <c r="C55" s="132"/>
      <c r="D55" s="67" t="s">
        <v>38</v>
      </c>
      <c r="E55" s="68">
        <v>241</v>
      </c>
      <c r="F55" s="68" t="s">
        <v>63</v>
      </c>
      <c r="G55" s="68">
        <v>1090083920</v>
      </c>
      <c r="H55" s="63">
        <v>412</v>
      </c>
      <c r="I55" s="77">
        <v>22000</v>
      </c>
      <c r="J55" s="77">
        <v>0</v>
      </c>
      <c r="K55" s="77">
        <v>0</v>
      </c>
      <c r="L55" s="69">
        <f>I55+J55+K55</f>
        <v>22000</v>
      </c>
    </row>
    <row r="56" ht="16.5" thickTop="1"/>
  </sheetData>
  <sheetProtection/>
  <mergeCells count="71">
    <mergeCell ref="I1:L1"/>
    <mergeCell ref="B45:B47"/>
    <mergeCell ref="C45:C47"/>
    <mergeCell ref="D26:D28"/>
    <mergeCell ref="A18:A21"/>
    <mergeCell ref="B18:B21"/>
    <mergeCell ref="D36:D38"/>
    <mergeCell ref="C39:C41"/>
    <mergeCell ref="A24:A28"/>
    <mergeCell ref="C42:C44"/>
    <mergeCell ref="A29:A33"/>
    <mergeCell ref="B29:B33"/>
    <mergeCell ref="B34:B38"/>
    <mergeCell ref="A34:A38"/>
    <mergeCell ref="C34:C38"/>
    <mergeCell ref="A42:A44"/>
    <mergeCell ref="B42:B44"/>
    <mergeCell ref="A53:A55"/>
    <mergeCell ref="B53:B55"/>
    <mergeCell ref="C53:C55"/>
    <mergeCell ref="A48:A52"/>
    <mergeCell ref="B48:B52"/>
    <mergeCell ref="A45:A47"/>
    <mergeCell ref="C48:C52"/>
    <mergeCell ref="B13:B17"/>
    <mergeCell ref="B24:B28"/>
    <mergeCell ref="B10:B11"/>
    <mergeCell ref="I26:I27"/>
    <mergeCell ref="E26:E27"/>
    <mergeCell ref="A39:A41"/>
    <mergeCell ref="B39:B41"/>
    <mergeCell ref="A13:A17"/>
    <mergeCell ref="D20:D21"/>
    <mergeCell ref="C24:C28"/>
    <mergeCell ref="C13:C17"/>
    <mergeCell ref="J31:J32"/>
    <mergeCell ref="G26:G27"/>
    <mergeCell ref="H26:H27"/>
    <mergeCell ref="C29:C33"/>
    <mergeCell ref="D10:D11"/>
    <mergeCell ref="E10:H10"/>
    <mergeCell ref="C10:C11"/>
    <mergeCell ref="F26:F27"/>
    <mergeCell ref="J26:J27"/>
    <mergeCell ref="L36:L37"/>
    <mergeCell ref="I31:I32"/>
    <mergeCell ref="H31:H32"/>
    <mergeCell ref="K31:K32"/>
    <mergeCell ref="J36:J37"/>
    <mergeCell ref="F31:F32"/>
    <mergeCell ref="G36:G37"/>
    <mergeCell ref="G31:G32"/>
    <mergeCell ref="L31:L32"/>
    <mergeCell ref="K36:K37"/>
    <mergeCell ref="D31:D32"/>
    <mergeCell ref="H36:H37"/>
    <mergeCell ref="I36:I37"/>
    <mergeCell ref="E36:E37"/>
    <mergeCell ref="F36:F37"/>
    <mergeCell ref="D50:D52"/>
    <mergeCell ref="E31:E32"/>
    <mergeCell ref="K26:K27"/>
    <mergeCell ref="I3:L3"/>
    <mergeCell ref="L10:L11"/>
    <mergeCell ref="A5:L5"/>
    <mergeCell ref="A6:L6"/>
    <mergeCell ref="A7:L7"/>
    <mergeCell ref="A8:L8"/>
    <mergeCell ref="A10:A11"/>
    <mergeCell ref="L26:L27"/>
    <mergeCell ref="C18:C21"/>
  </mergeCells>
  <printOptions/>
  <pageMargins left="0.5905511811023623" right="0.5905511811023623" top="0.984251968503937" bottom="0.3937007874015748" header="0.31496062992125984" footer="0.31496062992125984"/>
  <pageSetup fitToHeight="0" fitToWidth="1" horizontalDpi="600" verticalDpi="600" orientation="landscape" paperSize="9" scale="70" r:id="rId1"/>
  <rowBreaks count="2" manualBreakCount="2">
    <brk id="28" max="11" man="1"/>
    <brk id="4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5"/>
  <sheetViews>
    <sheetView tabSelected="1" view="pageBreakPreview" zoomScaleSheetLayoutView="100" zoomScalePageLayoutView="0" workbookViewId="0" topLeftCell="A1">
      <selection activeCell="H1" sqref="H1:K1"/>
    </sheetView>
  </sheetViews>
  <sheetFormatPr defaultColWidth="9.00390625" defaultRowHeight="15.75" outlineLevelCol="1"/>
  <cols>
    <col min="1" max="1" width="5.375" style="8" customWidth="1"/>
    <col min="2" max="2" width="19.75390625" style="5" customWidth="1"/>
    <col min="3" max="3" width="24.375" style="5" customWidth="1"/>
    <col min="4" max="4" width="27.50390625" style="5" customWidth="1"/>
    <col min="5" max="7" width="13.00390625" style="14" hidden="1" customWidth="1" outlineLevel="1"/>
    <col min="8" max="8" width="18.625" style="5" bestFit="1" customWidth="1" collapsed="1"/>
    <col min="9" max="9" width="13.375" style="5" bestFit="1" customWidth="1"/>
    <col min="10" max="10" width="13.375" style="5" customWidth="1"/>
    <col min="11" max="11" width="18.125" style="5" bestFit="1" customWidth="1"/>
    <col min="12" max="12" width="9.00390625" style="5" customWidth="1"/>
    <col min="13" max="13" width="17.875" style="15" bestFit="1" customWidth="1"/>
    <col min="14" max="16384" width="9.00390625" style="5" customWidth="1"/>
  </cols>
  <sheetData>
    <row r="1" spans="8:11" ht="56.25" customHeight="1">
      <c r="H1" s="149" t="s">
        <v>114</v>
      </c>
      <c r="I1" s="149"/>
      <c r="J1" s="149"/>
      <c r="K1" s="149"/>
    </row>
    <row r="3" ht="18.75">
      <c r="H3" s="89" t="s">
        <v>94</v>
      </c>
    </row>
    <row r="4" spans="8:11" ht="53.25" customHeight="1">
      <c r="H4" s="96" t="s">
        <v>95</v>
      </c>
      <c r="I4" s="96"/>
      <c r="J4" s="96"/>
      <c r="K4" s="96"/>
    </row>
    <row r="5" spans="1:11" ht="18.7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>
      <c r="A6" s="92" t="s">
        <v>26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8.75">
      <c r="A7" s="92" t="s">
        <v>27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8.75">
      <c r="A8" s="92" t="s">
        <v>28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8.75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8.75">
      <c r="A10" s="92" t="s">
        <v>30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.5" customHeight="1">
      <c r="A11" s="19"/>
      <c r="B11" s="1"/>
      <c r="C11" s="1"/>
      <c r="D11" s="1"/>
      <c r="E11" s="13"/>
      <c r="F11" s="13"/>
      <c r="G11" s="13"/>
      <c r="H11" s="1"/>
      <c r="I11" s="1"/>
      <c r="J11" s="1"/>
      <c r="K11" s="1"/>
    </row>
    <row r="12" spans="1:11" ht="15.75" customHeight="1">
      <c r="A12" s="4"/>
      <c r="B12" s="1"/>
      <c r="C12" s="1"/>
      <c r="D12" s="1"/>
      <c r="E12" s="13"/>
      <c r="F12" s="13"/>
      <c r="G12" s="13"/>
      <c r="H12" s="1"/>
      <c r="I12" s="1"/>
      <c r="J12" s="1"/>
      <c r="K12" s="20" t="s">
        <v>5</v>
      </c>
    </row>
    <row r="13" spans="1:11" ht="57.75" customHeight="1">
      <c r="A13" s="90" t="s">
        <v>4</v>
      </c>
      <c r="B13" s="90" t="s">
        <v>19</v>
      </c>
      <c r="C13" s="90" t="s">
        <v>20</v>
      </c>
      <c r="D13" s="90" t="s">
        <v>23</v>
      </c>
      <c r="E13" s="12">
        <v>2014</v>
      </c>
      <c r="F13" s="12">
        <v>2015</v>
      </c>
      <c r="G13" s="12">
        <v>2016</v>
      </c>
      <c r="H13" s="3" t="s">
        <v>98</v>
      </c>
      <c r="I13" s="3" t="s">
        <v>99</v>
      </c>
      <c r="J13" s="3" t="s">
        <v>110</v>
      </c>
      <c r="K13" s="90" t="s">
        <v>10</v>
      </c>
    </row>
    <row r="14" spans="1:11" ht="18.75">
      <c r="A14" s="90"/>
      <c r="B14" s="90"/>
      <c r="C14" s="90"/>
      <c r="D14" s="90"/>
      <c r="E14" s="12"/>
      <c r="F14" s="12"/>
      <c r="G14" s="12"/>
      <c r="H14" s="3" t="s">
        <v>15</v>
      </c>
      <c r="I14" s="3" t="s">
        <v>15</v>
      </c>
      <c r="J14" s="3" t="s">
        <v>15</v>
      </c>
      <c r="K14" s="90"/>
    </row>
    <row r="15" spans="1:11" ht="15.75" customHeight="1">
      <c r="A15" s="3">
        <v>1</v>
      </c>
      <c r="B15" s="3">
        <v>2</v>
      </c>
      <c r="C15" s="3">
        <v>3</v>
      </c>
      <c r="D15" s="3">
        <v>4</v>
      </c>
      <c r="E15" s="12"/>
      <c r="F15" s="12"/>
      <c r="G15" s="12"/>
      <c r="H15" s="3">
        <v>6</v>
      </c>
      <c r="I15" s="3">
        <v>7</v>
      </c>
      <c r="J15" s="3">
        <v>8</v>
      </c>
      <c r="K15" s="3">
        <v>9</v>
      </c>
    </row>
    <row r="16" spans="1:11" ht="17.25" customHeight="1">
      <c r="A16" s="141">
        <v>1</v>
      </c>
      <c r="B16" s="146" t="s">
        <v>24</v>
      </c>
      <c r="C16" s="145" t="s">
        <v>67</v>
      </c>
      <c r="D16" s="7" t="s">
        <v>22</v>
      </c>
      <c r="E16" s="32" t="e">
        <f>#REF!+E30+E37+#REF!</f>
        <v>#REF!</v>
      </c>
      <c r="F16" s="32" t="e">
        <f>#REF!+F30+F37+#REF!</f>
        <v>#REF!</v>
      </c>
      <c r="G16" s="32" t="e">
        <f>#REF!+G30+G37+#REF!</f>
        <v>#REF!</v>
      </c>
      <c r="H16" s="54">
        <f>H20</f>
        <v>74941.217</v>
      </c>
      <c r="I16" s="54">
        <f>I20</f>
        <v>52135.939</v>
      </c>
      <c r="J16" s="54">
        <f>J20</f>
        <v>52135.939</v>
      </c>
      <c r="K16" s="54">
        <f>J16+I16+H16</f>
        <v>179213.095</v>
      </c>
    </row>
    <row r="17" spans="1:11" ht="14.25" customHeight="1">
      <c r="A17" s="142"/>
      <c r="B17" s="147"/>
      <c r="C17" s="145"/>
      <c r="D17" s="7" t="s">
        <v>6</v>
      </c>
      <c r="E17" s="33"/>
      <c r="F17" s="33"/>
      <c r="G17" s="33"/>
      <c r="H17" s="55"/>
      <c r="I17" s="55"/>
      <c r="J17" s="55"/>
      <c r="K17" s="55"/>
    </row>
    <row r="18" spans="1:11" ht="15" customHeight="1">
      <c r="A18" s="142"/>
      <c r="B18" s="147"/>
      <c r="C18" s="145"/>
      <c r="D18" s="26" t="s">
        <v>44</v>
      </c>
      <c r="E18" s="34" t="e">
        <f>#REF!+E32+E39+#REF!</f>
        <v>#REF!</v>
      </c>
      <c r="F18" s="34" t="e">
        <f>#REF!+F32+F39+#REF!</f>
        <v>#REF!</v>
      </c>
      <c r="G18" s="34" t="e">
        <f>#REF!+G32+G39+#REF!</f>
        <v>#REF!</v>
      </c>
      <c r="H18" s="55"/>
      <c r="I18" s="55"/>
      <c r="J18" s="55"/>
      <c r="K18" s="55"/>
    </row>
    <row r="19" spans="1:11" ht="16.5" customHeight="1">
      <c r="A19" s="142"/>
      <c r="B19" s="147"/>
      <c r="C19" s="145"/>
      <c r="D19" s="7" t="s">
        <v>45</v>
      </c>
      <c r="E19" s="34" t="e">
        <f>#REF!+E33+E40+#REF!</f>
        <v>#REF!</v>
      </c>
      <c r="F19" s="34" t="e">
        <f>#REF!+F33+F40+#REF!</f>
        <v>#REF!</v>
      </c>
      <c r="G19" s="34" t="e">
        <f>#REF!+G33+G40+#REF!</f>
        <v>#REF!</v>
      </c>
      <c r="H19" s="58"/>
      <c r="I19" s="58"/>
      <c r="J19" s="58"/>
      <c r="K19" s="58"/>
    </row>
    <row r="20" spans="1:11" ht="14.25" customHeight="1">
      <c r="A20" s="142"/>
      <c r="B20" s="147"/>
      <c r="C20" s="145"/>
      <c r="D20" s="7" t="s">
        <v>25</v>
      </c>
      <c r="E20" s="34" t="e">
        <f>#REF!+E34+E41+#REF!</f>
        <v>#REF!</v>
      </c>
      <c r="F20" s="34" t="e">
        <f>#REF!+F34+F41+#REF!</f>
        <v>#REF!</v>
      </c>
      <c r="G20" s="34" t="e">
        <f>#REF!+G34+G41+#REF!</f>
        <v>#REF!</v>
      </c>
      <c r="H20" s="55">
        <f>H23+H30+H37+H44+H51+H58+H65+H72+H79</f>
        <v>74941.217</v>
      </c>
      <c r="I20" s="55">
        <f>I23+I30+I37+I44+I51+I58+I65+I72</f>
        <v>52135.939</v>
      </c>
      <c r="J20" s="55">
        <f>J23+J30+J37+J44+J51+J58+J65+J72</f>
        <v>52135.939</v>
      </c>
      <c r="K20" s="55">
        <f>H20+I20+J20</f>
        <v>179213.095</v>
      </c>
    </row>
    <row r="21" spans="1:11" ht="45" customHeight="1">
      <c r="A21" s="142"/>
      <c r="B21" s="147"/>
      <c r="C21" s="145"/>
      <c r="D21" s="27" t="s">
        <v>46</v>
      </c>
      <c r="E21" s="33" t="e">
        <f>#REF!+E35+E42+#REF!</f>
        <v>#REF!</v>
      </c>
      <c r="F21" s="33" t="e">
        <f>#REF!+F35+F42+#REF!</f>
        <v>#REF!</v>
      </c>
      <c r="G21" s="33" t="e">
        <f>#REF!+G35+G42+#REF!</f>
        <v>#REF!</v>
      </c>
      <c r="H21" s="55"/>
      <c r="I21" s="55"/>
      <c r="J21" s="55"/>
      <c r="K21" s="55"/>
    </row>
    <row r="22" spans="1:11" ht="15.75" customHeight="1">
      <c r="A22" s="143"/>
      <c r="B22" s="148"/>
      <c r="C22" s="145"/>
      <c r="D22" s="7" t="s">
        <v>7</v>
      </c>
      <c r="E22" s="33" t="e">
        <f>#REF!+E36+E43+#REF!</f>
        <v>#REF!</v>
      </c>
      <c r="F22" s="33" t="e">
        <f>#REF!+F36+F43+#REF!</f>
        <v>#REF!</v>
      </c>
      <c r="G22" s="33" t="e">
        <f>#REF!+G36+G43+#REF!</f>
        <v>#REF!</v>
      </c>
      <c r="H22" s="55"/>
      <c r="I22" s="55"/>
      <c r="J22" s="55"/>
      <c r="K22" s="55"/>
    </row>
    <row r="23" spans="1:11" ht="15.75" customHeight="1">
      <c r="A23" s="141" t="s">
        <v>3</v>
      </c>
      <c r="B23" s="146" t="s">
        <v>89</v>
      </c>
      <c r="C23" s="145" t="s">
        <v>85</v>
      </c>
      <c r="D23" s="7" t="s">
        <v>22</v>
      </c>
      <c r="E23" s="29">
        <f>SUM(E25:E29)</f>
        <v>174209.6939</v>
      </c>
      <c r="F23" s="29">
        <f>SUM(F25:F29)</f>
        <v>81921.9133</v>
      </c>
      <c r="G23" s="29">
        <f>SUM(G25:G29)</f>
        <v>93721.1</v>
      </c>
      <c r="H23" s="54">
        <f>SUM(H25:H29)</f>
        <v>11015.118</v>
      </c>
      <c r="I23" s="54">
        <f>SUM(I25:I29)</f>
        <v>10209.84</v>
      </c>
      <c r="J23" s="54">
        <f>J27</f>
        <v>10209.84</v>
      </c>
      <c r="K23" s="54">
        <f>H23+I23+J23</f>
        <v>31434.798</v>
      </c>
    </row>
    <row r="24" spans="1:11" ht="15.75" customHeight="1">
      <c r="A24" s="142"/>
      <c r="B24" s="147"/>
      <c r="C24" s="145"/>
      <c r="D24" s="7" t="s">
        <v>6</v>
      </c>
      <c r="E24" s="29"/>
      <c r="F24" s="29"/>
      <c r="G24" s="29"/>
      <c r="H24" s="55"/>
      <c r="I24" s="55"/>
      <c r="J24" s="55"/>
      <c r="K24" s="55"/>
    </row>
    <row r="25" spans="1:11" ht="15.75" customHeight="1">
      <c r="A25" s="142"/>
      <c r="B25" s="147"/>
      <c r="C25" s="145"/>
      <c r="D25" s="26" t="s">
        <v>44</v>
      </c>
      <c r="E25" s="30"/>
      <c r="F25" s="30"/>
      <c r="G25" s="30"/>
      <c r="H25" s="55"/>
      <c r="I25" s="55"/>
      <c r="J25" s="55"/>
      <c r="K25" s="55"/>
    </row>
    <row r="26" spans="1:11" ht="15.75" customHeight="1">
      <c r="A26" s="142"/>
      <c r="B26" s="147"/>
      <c r="C26" s="145"/>
      <c r="D26" s="7" t="s">
        <v>45</v>
      </c>
      <c r="E26" s="29"/>
      <c r="F26" s="29"/>
      <c r="G26" s="29"/>
      <c r="H26" s="55"/>
      <c r="I26" s="55"/>
      <c r="J26" s="55"/>
      <c r="K26" s="55"/>
    </row>
    <row r="27" spans="1:11" ht="15.75" customHeight="1">
      <c r="A27" s="142"/>
      <c r="B27" s="147"/>
      <c r="C27" s="145"/>
      <c r="D27" s="7" t="s">
        <v>25</v>
      </c>
      <c r="E27" s="29">
        <v>174209.6939</v>
      </c>
      <c r="F27" s="29">
        <v>81921.9133</v>
      </c>
      <c r="G27" s="29">
        <v>93721.1</v>
      </c>
      <c r="H27" s="55">
        <f>' Прилож. 6'!I18</f>
        <v>11015.118</v>
      </c>
      <c r="I27" s="55">
        <f>' Прилож. 6'!J21+' Прилож. 6'!J20</f>
        <v>10209.84</v>
      </c>
      <c r="J27" s="55">
        <f>' Прилож. 6'!K21+' Прилож. 6'!K20</f>
        <v>10209.84</v>
      </c>
      <c r="K27" s="55">
        <f>H27+I27+J27</f>
        <v>31434.798</v>
      </c>
    </row>
    <row r="28" spans="1:11" ht="15.75" customHeight="1">
      <c r="A28" s="142"/>
      <c r="B28" s="147"/>
      <c r="C28" s="145"/>
      <c r="D28" s="27" t="s">
        <v>46</v>
      </c>
      <c r="E28" s="31"/>
      <c r="F28" s="31"/>
      <c r="G28" s="31"/>
      <c r="H28" s="55"/>
      <c r="I28" s="55"/>
      <c r="J28" s="55"/>
      <c r="K28" s="55"/>
    </row>
    <row r="29" spans="1:11" ht="15.75" customHeight="1">
      <c r="A29" s="143"/>
      <c r="B29" s="148"/>
      <c r="C29" s="145"/>
      <c r="D29" s="7" t="s">
        <v>7</v>
      </c>
      <c r="E29" s="29"/>
      <c r="F29" s="29"/>
      <c r="G29" s="29"/>
      <c r="H29" s="55"/>
      <c r="I29" s="55"/>
      <c r="J29" s="55"/>
      <c r="K29" s="55"/>
    </row>
    <row r="30" spans="1:11" ht="15.75" customHeight="1">
      <c r="A30" s="141" t="s">
        <v>39</v>
      </c>
      <c r="B30" s="146" t="s">
        <v>42</v>
      </c>
      <c r="C30" s="145" t="s">
        <v>68</v>
      </c>
      <c r="D30" s="7" t="s">
        <v>22</v>
      </c>
      <c r="E30" s="29">
        <f>SUM(E32:E36)</f>
        <v>174209.6939</v>
      </c>
      <c r="F30" s="29">
        <f>SUM(F32:F36)</f>
        <v>81921.9133</v>
      </c>
      <c r="G30" s="29">
        <f>SUM(G32:G36)</f>
        <v>93721.1</v>
      </c>
      <c r="H30" s="54">
        <f>SUM(H32:H36)</f>
        <v>10</v>
      </c>
      <c r="I30" s="54">
        <f>SUM(I32:I36)</f>
        <v>10</v>
      </c>
      <c r="J30" s="54">
        <v>10</v>
      </c>
      <c r="K30" s="54">
        <f>H30+I30+J30</f>
        <v>30</v>
      </c>
    </row>
    <row r="31" spans="1:11" ht="14.25" customHeight="1">
      <c r="A31" s="142"/>
      <c r="B31" s="147"/>
      <c r="C31" s="145"/>
      <c r="D31" s="7" t="s">
        <v>6</v>
      </c>
      <c r="E31" s="29"/>
      <c r="F31" s="29"/>
      <c r="G31" s="29"/>
      <c r="H31" s="55"/>
      <c r="I31" s="55"/>
      <c r="J31" s="55"/>
      <c r="K31" s="55"/>
    </row>
    <row r="32" spans="1:11" ht="16.5" customHeight="1">
      <c r="A32" s="142"/>
      <c r="B32" s="147"/>
      <c r="C32" s="145"/>
      <c r="D32" s="26" t="s">
        <v>44</v>
      </c>
      <c r="E32" s="30"/>
      <c r="F32" s="30"/>
      <c r="G32" s="30"/>
      <c r="H32" s="55"/>
      <c r="I32" s="55"/>
      <c r="J32" s="55"/>
      <c r="K32" s="55"/>
    </row>
    <row r="33" spans="1:11" ht="14.25" customHeight="1">
      <c r="A33" s="142"/>
      <c r="B33" s="147"/>
      <c r="C33" s="145"/>
      <c r="D33" s="7" t="s">
        <v>45</v>
      </c>
      <c r="E33" s="29"/>
      <c r="F33" s="29"/>
      <c r="G33" s="29"/>
      <c r="H33" s="55"/>
      <c r="I33" s="55"/>
      <c r="J33" s="55"/>
      <c r="K33" s="55"/>
    </row>
    <row r="34" spans="1:11" ht="16.5" customHeight="1">
      <c r="A34" s="142"/>
      <c r="B34" s="147"/>
      <c r="C34" s="145"/>
      <c r="D34" s="7" t="s">
        <v>25</v>
      </c>
      <c r="E34" s="29">
        <v>174209.6939</v>
      </c>
      <c r="F34" s="29">
        <v>81921.9133</v>
      </c>
      <c r="G34" s="29">
        <v>93721.1</v>
      </c>
      <c r="H34" s="55">
        <f>' Прилож. 6'!I24</f>
        <v>10</v>
      </c>
      <c r="I34" s="55">
        <v>10</v>
      </c>
      <c r="J34" s="55">
        <v>10</v>
      </c>
      <c r="K34" s="55">
        <f>H34+I34+J34</f>
        <v>30</v>
      </c>
    </row>
    <row r="35" spans="1:11" ht="46.5" customHeight="1">
      <c r="A35" s="142"/>
      <c r="B35" s="147"/>
      <c r="C35" s="145"/>
      <c r="D35" s="27" t="s">
        <v>46</v>
      </c>
      <c r="E35" s="31"/>
      <c r="F35" s="31"/>
      <c r="G35" s="31"/>
      <c r="H35" s="55"/>
      <c r="I35" s="55"/>
      <c r="J35" s="55"/>
      <c r="K35" s="55"/>
    </row>
    <row r="36" spans="1:11" ht="13.5" customHeight="1">
      <c r="A36" s="143"/>
      <c r="B36" s="148"/>
      <c r="C36" s="145"/>
      <c r="D36" s="7" t="s">
        <v>7</v>
      </c>
      <c r="E36" s="29"/>
      <c r="F36" s="29"/>
      <c r="G36" s="29"/>
      <c r="H36" s="55"/>
      <c r="I36" s="55"/>
      <c r="J36" s="55"/>
      <c r="K36" s="55"/>
    </row>
    <row r="37" spans="1:12" ht="15.75" customHeight="1">
      <c r="A37" s="141" t="s">
        <v>40</v>
      </c>
      <c r="B37" s="146" t="s">
        <v>43</v>
      </c>
      <c r="C37" s="145" t="s">
        <v>70</v>
      </c>
      <c r="D37" s="7" t="s">
        <v>22</v>
      </c>
      <c r="E37" s="29">
        <f>SUM(E39:E43)</f>
        <v>23.4</v>
      </c>
      <c r="F37" s="29">
        <f>SUM(F39:F43)</f>
        <v>0</v>
      </c>
      <c r="G37" s="29">
        <f>SUM(G39:G43)</f>
        <v>558.124</v>
      </c>
      <c r="H37" s="59">
        <f>H41</f>
        <v>1290.16</v>
      </c>
      <c r="I37" s="59">
        <f>I41</f>
        <v>1290.16</v>
      </c>
      <c r="J37" s="59">
        <f>J41</f>
        <v>1290.16</v>
      </c>
      <c r="K37" s="54">
        <f>SUM(H37:J37)</f>
        <v>3870.4800000000005</v>
      </c>
      <c r="L37" s="28"/>
    </row>
    <row r="38" spans="1:11" ht="12" customHeight="1">
      <c r="A38" s="142"/>
      <c r="B38" s="147"/>
      <c r="C38" s="145"/>
      <c r="D38" s="7" t="s">
        <v>6</v>
      </c>
      <c r="E38" s="29"/>
      <c r="F38" s="29"/>
      <c r="G38" s="29"/>
      <c r="H38" s="55"/>
      <c r="I38" s="55"/>
      <c r="J38" s="55"/>
      <c r="K38" s="55"/>
    </row>
    <row r="39" spans="1:11" ht="16.5" customHeight="1">
      <c r="A39" s="142"/>
      <c r="B39" s="147"/>
      <c r="C39" s="145"/>
      <c r="D39" s="26" t="s">
        <v>44</v>
      </c>
      <c r="E39" s="30"/>
      <c r="F39" s="30"/>
      <c r="G39" s="30"/>
      <c r="H39" s="55"/>
      <c r="I39" s="55"/>
      <c r="J39" s="55"/>
      <c r="K39" s="55"/>
    </row>
    <row r="40" spans="1:11" ht="13.5" customHeight="1">
      <c r="A40" s="142"/>
      <c r="B40" s="147"/>
      <c r="C40" s="145"/>
      <c r="D40" s="7" t="s">
        <v>45</v>
      </c>
      <c r="E40" s="29">
        <v>23.4</v>
      </c>
      <c r="F40" s="29">
        <v>0</v>
      </c>
      <c r="G40" s="29">
        <v>237.64000000000001</v>
      </c>
      <c r="H40" s="55"/>
      <c r="I40" s="55"/>
      <c r="J40" s="55"/>
      <c r="K40" s="55"/>
    </row>
    <row r="41" spans="1:11" ht="14.25" customHeight="1">
      <c r="A41" s="142"/>
      <c r="B41" s="147"/>
      <c r="C41" s="145"/>
      <c r="D41" s="7" t="s">
        <v>25</v>
      </c>
      <c r="E41" s="29">
        <v>0</v>
      </c>
      <c r="F41" s="29">
        <v>0</v>
      </c>
      <c r="G41" s="29">
        <v>320.484</v>
      </c>
      <c r="H41" s="55">
        <f>' Прилож. 6'!I29</f>
        <v>1290.16</v>
      </c>
      <c r="I41" s="55">
        <f>' Прилож. 6'!J29</f>
        <v>1290.16</v>
      </c>
      <c r="J41" s="55">
        <f>' Прилож. 6'!K29</f>
        <v>1290.16</v>
      </c>
      <c r="K41" s="55">
        <f>H41+I41+J41</f>
        <v>3870.4800000000005</v>
      </c>
    </row>
    <row r="42" spans="1:11" ht="46.5" customHeight="1">
      <c r="A42" s="142"/>
      <c r="B42" s="147"/>
      <c r="C42" s="145"/>
      <c r="D42" s="27" t="s">
        <v>46</v>
      </c>
      <c r="E42" s="31"/>
      <c r="F42" s="31"/>
      <c r="G42" s="31"/>
      <c r="H42" s="55"/>
      <c r="I42" s="55"/>
      <c r="J42" s="55"/>
      <c r="K42" s="55"/>
    </row>
    <row r="43" spans="1:11" ht="13.5" customHeight="1">
      <c r="A43" s="143"/>
      <c r="B43" s="148"/>
      <c r="C43" s="145"/>
      <c r="D43" s="7" t="s">
        <v>7</v>
      </c>
      <c r="E43" s="29"/>
      <c r="F43" s="29"/>
      <c r="G43" s="29"/>
      <c r="H43" s="55"/>
      <c r="I43" s="55"/>
      <c r="J43" s="55"/>
      <c r="K43" s="55"/>
    </row>
    <row r="44" spans="1:11" ht="15" customHeight="1">
      <c r="A44" s="141" t="s">
        <v>41</v>
      </c>
      <c r="B44" s="146" t="s">
        <v>97</v>
      </c>
      <c r="C44" s="145" t="s">
        <v>79</v>
      </c>
      <c r="D44" s="7" t="s">
        <v>22</v>
      </c>
      <c r="E44" s="29">
        <f>SUM(E46:E50)</f>
        <v>12095.88</v>
      </c>
      <c r="F44" s="29">
        <f>SUM(F46:F50)</f>
        <v>11940</v>
      </c>
      <c r="G44" s="29">
        <f>SUM(G46:G50)</f>
        <v>10600</v>
      </c>
      <c r="H44" s="54">
        <v>1000</v>
      </c>
      <c r="I44" s="54">
        <v>1000</v>
      </c>
      <c r="J44" s="54">
        <v>1000</v>
      </c>
      <c r="K44" s="54">
        <f>H44+I44+J44</f>
        <v>3000</v>
      </c>
    </row>
    <row r="45" spans="1:11" ht="15" customHeight="1">
      <c r="A45" s="142"/>
      <c r="B45" s="147"/>
      <c r="C45" s="145"/>
      <c r="D45" s="7" t="s">
        <v>6</v>
      </c>
      <c r="E45" s="29"/>
      <c r="F45" s="29"/>
      <c r="G45" s="29"/>
      <c r="H45" s="55"/>
      <c r="I45" s="55"/>
      <c r="J45" s="55"/>
      <c r="K45" s="55"/>
    </row>
    <row r="46" spans="1:11" ht="17.25" customHeight="1">
      <c r="A46" s="142"/>
      <c r="B46" s="147"/>
      <c r="C46" s="145"/>
      <c r="D46" s="26" t="s">
        <v>44</v>
      </c>
      <c r="E46" s="30"/>
      <c r="F46" s="30"/>
      <c r="G46" s="30"/>
      <c r="H46" s="55"/>
      <c r="I46" s="55"/>
      <c r="J46" s="55"/>
      <c r="K46" s="55"/>
    </row>
    <row r="47" spans="1:11" ht="15" customHeight="1">
      <c r="A47" s="142"/>
      <c r="B47" s="147"/>
      <c r="C47" s="145"/>
      <c r="D47" s="7" t="s">
        <v>45</v>
      </c>
      <c r="E47" s="29"/>
      <c r="F47" s="29"/>
      <c r="G47" s="29"/>
      <c r="H47" s="55"/>
      <c r="I47" s="55"/>
      <c r="J47" s="55"/>
      <c r="K47" s="55"/>
    </row>
    <row r="48" spans="1:11" ht="17.25" customHeight="1">
      <c r="A48" s="142"/>
      <c r="B48" s="147"/>
      <c r="C48" s="145"/>
      <c r="D48" s="7" t="s">
        <v>25</v>
      </c>
      <c r="E48" s="29">
        <v>12095.88</v>
      </c>
      <c r="F48" s="29">
        <v>11940</v>
      </c>
      <c r="G48" s="29">
        <v>10600</v>
      </c>
      <c r="H48" s="55">
        <f>' Прилож. 6'!I34</f>
        <v>1000</v>
      </c>
      <c r="I48" s="55">
        <v>1000</v>
      </c>
      <c r="J48" s="55">
        <v>1000</v>
      </c>
      <c r="K48" s="55">
        <f>H48+I48+J48</f>
        <v>3000</v>
      </c>
    </row>
    <row r="49" spans="1:11" ht="46.5" customHeight="1">
      <c r="A49" s="142"/>
      <c r="B49" s="147"/>
      <c r="C49" s="145"/>
      <c r="D49" s="27" t="s">
        <v>46</v>
      </c>
      <c r="E49" s="31"/>
      <c r="F49" s="31"/>
      <c r="G49" s="31"/>
      <c r="H49" s="55"/>
      <c r="I49" s="55"/>
      <c r="J49" s="55"/>
      <c r="K49" s="55"/>
    </row>
    <row r="50" spans="1:11" ht="16.5" customHeight="1">
      <c r="A50" s="143"/>
      <c r="B50" s="148"/>
      <c r="C50" s="145"/>
      <c r="D50" s="7" t="s">
        <v>7</v>
      </c>
      <c r="E50" s="29"/>
      <c r="F50" s="29"/>
      <c r="G50" s="29"/>
      <c r="H50" s="55"/>
      <c r="I50" s="55"/>
      <c r="J50" s="55"/>
      <c r="K50" s="55"/>
    </row>
    <row r="51" spans="1:11" ht="13.5" customHeight="1">
      <c r="A51" s="141" t="s">
        <v>81</v>
      </c>
      <c r="B51" s="146" t="s">
        <v>72</v>
      </c>
      <c r="C51" s="145" t="s">
        <v>73</v>
      </c>
      <c r="D51" s="7" t="s">
        <v>22</v>
      </c>
      <c r="E51" s="29">
        <f>SUM(E53:E57)</f>
        <v>12095.88</v>
      </c>
      <c r="F51" s="29">
        <f>SUM(F53:F57)</f>
        <v>11940</v>
      </c>
      <c r="G51" s="29">
        <f>SUM(G53:G57)</f>
        <v>10600</v>
      </c>
      <c r="H51" s="54">
        <f>H55</f>
        <v>385.064</v>
      </c>
      <c r="I51" s="54">
        <f>I55</f>
        <v>1385.064</v>
      </c>
      <c r="J51" s="54">
        <f>J55</f>
        <v>1385.064</v>
      </c>
      <c r="K51" s="54">
        <f>SUM(H51:J51)</f>
        <v>3155.192</v>
      </c>
    </row>
    <row r="52" spans="1:11" ht="14.25" customHeight="1">
      <c r="A52" s="142"/>
      <c r="B52" s="147"/>
      <c r="C52" s="145"/>
      <c r="D52" s="7" t="s">
        <v>6</v>
      </c>
      <c r="E52" s="29"/>
      <c r="F52" s="29"/>
      <c r="G52" s="29"/>
      <c r="H52" s="55"/>
      <c r="I52" s="55"/>
      <c r="J52" s="55"/>
      <c r="K52" s="55"/>
    </row>
    <row r="53" spans="1:11" ht="17.25" customHeight="1">
      <c r="A53" s="142"/>
      <c r="B53" s="147"/>
      <c r="C53" s="145"/>
      <c r="D53" s="26" t="s">
        <v>44</v>
      </c>
      <c r="E53" s="30"/>
      <c r="F53" s="30"/>
      <c r="G53" s="30"/>
      <c r="H53" s="55"/>
      <c r="I53" s="55"/>
      <c r="J53" s="55"/>
      <c r="K53" s="55"/>
    </row>
    <row r="54" spans="1:11" ht="15.75" customHeight="1">
      <c r="A54" s="142"/>
      <c r="B54" s="147"/>
      <c r="C54" s="145"/>
      <c r="D54" s="7" t="s">
        <v>45</v>
      </c>
      <c r="E54" s="29"/>
      <c r="F54" s="29"/>
      <c r="G54" s="29"/>
      <c r="H54" s="55"/>
      <c r="I54" s="55"/>
      <c r="J54" s="55"/>
      <c r="K54" s="55"/>
    </row>
    <row r="55" spans="1:11" ht="19.5" customHeight="1">
      <c r="A55" s="142"/>
      <c r="B55" s="147"/>
      <c r="C55" s="145"/>
      <c r="D55" s="7" t="s">
        <v>25</v>
      </c>
      <c r="E55" s="29">
        <v>12095.88</v>
      </c>
      <c r="F55" s="29">
        <v>11940</v>
      </c>
      <c r="G55" s="29">
        <v>10600</v>
      </c>
      <c r="H55" s="55">
        <f>' Прилож. 6'!I39</f>
        <v>385.064</v>
      </c>
      <c r="I55" s="55">
        <f>' Прилож. 6'!J39</f>
        <v>1385.064</v>
      </c>
      <c r="J55" s="55">
        <f>' Прилож. 6'!K39</f>
        <v>1385.064</v>
      </c>
      <c r="K55" s="55">
        <f>H55+I55+J55</f>
        <v>3155.192</v>
      </c>
    </row>
    <row r="56" spans="1:11" ht="45" customHeight="1">
      <c r="A56" s="142"/>
      <c r="B56" s="147"/>
      <c r="C56" s="145"/>
      <c r="D56" s="27" t="s">
        <v>46</v>
      </c>
      <c r="E56" s="31"/>
      <c r="F56" s="31"/>
      <c r="G56" s="31"/>
      <c r="H56" s="55"/>
      <c r="I56" s="55"/>
      <c r="J56" s="55"/>
      <c r="K56" s="55"/>
    </row>
    <row r="57" spans="1:11" ht="21" customHeight="1">
      <c r="A57" s="143"/>
      <c r="B57" s="148"/>
      <c r="C57" s="145"/>
      <c r="D57" s="7" t="s">
        <v>7</v>
      </c>
      <c r="E57" s="29"/>
      <c r="F57" s="29"/>
      <c r="G57" s="29"/>
      <c r="H57" s="55"/>
      <c r="I57" s="55"/>
      <c r="J57" s="55"/>
      <c r="K57" s="55"/>
    </row>
    <row r="58" spans="1:11" ht="15" customHeight="1">
      <c r="A58" s="141" t="s">
        <v>84</v>
      </c>
      <c r="B58" s="146" t="s">
        <v>75</v>
      </c>
      <c r="C58" s="145" t="s">
        <v>92</v>
      </c>
      <c r="D58" s="7" t="s">
        <v>22</v>
      </c>
      <c r="E58" s="29">
        <f>SUM(E60:E64)</f>
        <v>12095.88</v>
      </c>
      <c r="F58" s="29">
        <f>SUM(F60:F64)</f>
        <v>11940</v>
      </c>
      <c r="G58" s="29">
        <f>SUM(G60:G64)</f>
        <v>10600</v>
      </c>
      <c r="H58" s="54">
        <f>H62</f>
        <v>1352.624</v>
      </c>
      <c r="I58" s="54">
        <f>I62</f>
        <v>352.624</v>
      </c>
      <c r="J58" s="54">
        <f>J62</f>
        <v>352.624</v>
      </c>
      <c r="K58" s="54">
        <f>SUM(H58:J58)</f>
        <v>2057.8720000000003</v>
      </c>
    </row>
    <row r="59" spans="1:11" ht="12.75" customHeight="1">
      <c r="A59" s="142"/>
      <c r="B59" s="147"/>
      <c r="C59" s="145"/>
      <c r="D59" s="7" t="s">
        <v>6</v>
      </c>
      <c r="E59" s="29"/>
      <c r="F59" s="29"/>
      <c r="G59" s="29"/>
      <c r="H59" s="55"/>
      <c r="I59" s="55"/>
      <c r="J59" s="55"/>
      <c r="K59" s="55"/>
    </row>
    <row r="60" spans="1:11" ht="16.5" customHeight="1">
      <c r="A60" s="142"/>
      <c r="B60" s="147"/>
      <c r="C60" s="145"/>
      <c r="D60" s="26" t="s">
        <v>44</v>
      </c>
      <c r="E60" s="30"/>
      <c r="F60" s="30"/>
      <c r="G60" s="30"/>
      <c r="H60" s="55"/>
      <c r="I60" s="55"/>
      <c r="J60" s="55"/>
      <c r="K60" s="55"/>
    </row>
    <row r="61" spans="1:11" ht="16.5" customHeight="1">
      <c r="A61" s="142"/>
      <c r="B61" s="147"/>
      <c r="C61" s="145"/>
      <c r="D61" s="7" t="s">
        <v>45</v>
      </c>
      <c r="E61" s="29"/>
      <c r="F61" s="29"/>
      <c r="G61" s="29"/>
      <c r="H61" s="55"/>
      <c r="I61" s="55"/>
      <c r="J61" s="55"/>
      <c r="K61" s="55"/>
    </row>
    <row r="62" spans="1:11" ht="15" customHeight="1">
      <c r="A62" s="142"/>
      <c r="B62" s="147"/>
      <c r="C62" s="145"/>
      <c r="D62" s="7" t="s">
        <v>25</v>
      </c>
      <c r="E62" s="29">
        <v>12095.88</v>
      </c>
      <c r="F62" s="29">
        <v>11940</v>
      </c>
      <c r="G62" s="29">
        <v>10600</v>
      </c>
      <c r="H62" s="55">
        <f>' Прилож. 6'!I42</f>
        <v>1352.624</v>
      </c>
      <c r="I62" s="55">
        <f>' Прилож. 6'!J44</f>
        <v>352.624</v>
      </c>
      <c r="J62" s="55">
        <f>' Прилож. 6'!K44</f>
        <v>352.624</v>
      </c>
      <c r="K62" s="55">
        <f>H62+I62+J62</f>
        <v>2057.8720000000003</v>
      </c>
    </row>
    <row r="63" spans="1:11" ht="46.5" customHeight="1">
      <c r="A63" s="142"/>
      <c r="B63" s="147"/>
      <c r="C63" s="145"/>
      <c r="D63" s="27" t="s">
        <v>46</v>
      </c>
      <c r="E63" s="31"/>
      <c r="F63" s="31"/>
      <c r="G63" s="31"/>
      <c r="H63" s="55"/>
      <c r="I63" s="55"/>
      <c r="J63" s="55"/>
      <c r="K63" s="55"/>
    </row>
    <row r="64" spans="1:11" ht="14.25" customHeight="1">
      <c r="A64" s="143"/>
      <c r="B64" s="148"/>
      <c r="C64" s="145"/>
      <c r="D64" s="7" t="s">
        <v>7</v>
      </c>
      <c r="E64" s="29"/>
      <c r="F64" s="29"/>
      <c r="G64" s="29"/>
      <c r="H64" s="55"/>
      <c r="I64" s="55"/>
      <c r="J64" s="55"/>
      <c r="K64" s="55"/>
    </row>
    <row r="65" spans="1:11" ht="12.75" customHeight="1">
      <c r="A65" s="141" t="s">
        <v>87</v>
      </c>
      <c r="B65" s="146" t="s">
        <v>76</v>
      </c>
      <c r="C65" s="145" t="s">
        <v>93</v>
      </c>
      <c r="D65" s="7" t="s">
        <v>22</v>
      </c>
      <c r="E65" s="29">
        <f>SUM(E67:E71)</f>
        <v>12095.88</v>
      </c>
      <c r="F65" s="29">
        <f>SUM(F67:F71)</f>
        <v>11940</v>
      </c>
      <c r="G65" s="29">
        <f>SUM(G67:G71)</f>
        <v>10600</v>
      </c>
      <c r="H65" s="54">
        <v>250</v>
      </c>
      <c r="I65" s="54">
        <v>250</v>
      </c>
      <c r="J65" s="54">
        <v>250</v>
      </c>
      <c r="K65" s="54">
        <f>SUM(H65:J65)</f>
        <v>750</v>
      </c>
    </row>
    <row r="66" spans="1:11" ht="14.25" customHeight="1">
      <c r="A66" s="142"/>
      <c r="B66" s="147"/>
      <c r="C66" s="145"/>
      <c r="D66" s="7" t="s">
        <v>6</v>
      </c>
      <c r="E66" s="29"/>
      <c r="F66" s="29"/>
      <c r="G66" s="29"/>
      <c r="H66" s="55"/>
      <c r="I66" s="55"/>
      <c r="J66" s="55"/>
      <c r="K66" s="55"/>
    </row>
    <row r="67" spans="1:11" ht="15" customHeight="1">
      <c r="A67" s="142"/>
      <c r="B67" s="147"/>
      <c r="C67" s="145"/>
      <c r="D67" s="26" t="s">
        <v>44</v>
      </c>
      <c r="E67" s="30"/>
      <c r="F67" s="30"/>
      <c r="G67" s="30"/>
      <c r="H67" s="55"/>
      <c r="I67" s="55"/>
      <c r="J67" s="55"/>
      <c r="K67" s="55"/>
    </row>
    <row r="68" spans="1:11" ht="14.25" customHeight="1">
      <c r="A68" s="142"/>
      <c r="B68" s="147"/>
      <c r="C68" s="145"/>
      <c r="D68" s="7" t="s">
        <v>45</v>
      </c>
      <c r="E68" s="29"/>
      <c r="F68" s="29"/>
      <c r="G68" s="29"/>
      <c r="H68" s="55"/>
      <c r="I68" s="55"/>
      <c r="J68" s="55"/>
      <c r="K68" s="55"/>
    </row>
    <row r="69" spans="1:11" ht="15" customHeight="1">
      <c r="A69" s="142"/>
      <c r="B69" s="147"/>
      <c r="C69" s="145"/>
      <c r="D69" s="7" t="s">
        <v>25</v>
      </c>
      <c r="E69" s="29">
        <v>12095.88</v>
      </c>
      <c r="F69" s="29">
        <v>11940</v>
      </c>
      <c r="G69" s="29">
        <v>10600</v>
      </c>
      <c r="H69" s="55">
        <f>' Прилож. 6'!I45</f>
        <v>250</v>
      </c>
      <c r="I69" s="55">
        <v>250</v>
      </c>
      <c r="J69" s="55">
        <v>250</v>
      </c>
      <c r="K69" s="55">
        <f>H69+I69+J69</f>
        <v>750</v>
      </c>
    </row>
    <row r="70" spans="1:11" ht="46.5" customHeight="1">
      <c r="A70" s="142"/>
      <c r="B70" s="147"/>
      <c r="C70" s="145"/>
      <c r="D70" s="27" t="s">
        <v>46</v>
      </c>
      <c r="E70" s="31"/>
      <c r="F70" s="31"/>
      <c r="G70" s="31"/>
      <c r="H70" s="55"/>
      <c r="I70" s="55"/>
      <c r="J70" s="55"/>
      <c r="K70" s="55"/>
    </row>
    <row r="71" spans="1:11" ht="89.25" customHeight="1">
      <c r="A71" s="143"/>
      <c r="B71" s="148"/>
      <c r="C71" s="145"/>
      <c r="D71" s="7" t="s">
        <v>7</v>
      </c>
      <c r="E71" s="29"/>
      <c r="F71" s="29"/>
      <c r="G71" s="29"/>
      <c r="H71" s="55"/>
      <c r="I71" s="55"/>
      <c r="J71" s="55"/>
      <c r="K71" s="55"/>
    </row>
    <row r="72" spans="1:11" ht="18.75" customHeight="1">
      <c r="A72" s="141" t="s">
        <v>88</v>
      </c>
      <c r="B72" s="141" t="s">
        <v>77</v>
      </c>
      <c r="C72" s="141" t="s">
        <v>80</v>
      </c>
      <c r="D72" s="7" t="s">
        <v>22</v>
      </c>
      <c r="E72" s="29">
        <f>SUM(E74:E76)</f>
        <v>12095.88</v>
      </c>
      <c r="F72" s="29">
        <f>SUM(F74:F76)</f>
        <v>11940</v>
      </c>
      <c r="G72" s="29">
        <f>SUM(G74:G76)</f>
        <v>10600</v>
      </c>
      <c r="H72" s="54">
        <f>SUM(H75:H76)</f>
        <v>37638.251</v>
      </c>
      <c r="I72" s="54">
        <f>SUM(I75:I76)</f>
        <v>37638.251</v>
      </c>
      <c r="J72" s="54">
        <f>J76</f>
        <v>37638.251</v>
      </c>
      <c r="K72" s="54">
        <f>J72+I72+H72</f>
        <v>112914.753</v>
      </c>
    </row>
    <row r="73" spans="1:11" ht="13.5" customHeight="1">
      <c r="A73" s="142"/>
      <c r="B73" s="142"/>
      <c r="C73" s="142"/>
      <c r="D73" s="7" t="s">
        <v>6</v>
      </c>
      <c r="E73" s="29"/>
      <c r="F73" s="29"/>
      <c r="G73" s="29"/>
      <c r="H73" s="55"/>
      <c r="I73" s="55"/>
      <c r="J73" s="55"/>
      <c r="K73" s="55"/>
    </row>
    <row r="74" spans="1:11" ht="14.25" customHeight="1">
      <c r="A74" s="142"/>
      <c r="B74" s="142"/>
      <c r="C74" s="142"/>
      <c r="D74" s="26" t="s">
        <v>44</v>
      </c>
      <c r="E74" s="30"/>
      <c r="F74" s="30"/>
      <c r="G74" s="30"/>
      <c r="H74" s="55"/>
      <c r="I74" s="55"/>
      <c r="J74" s="55"/>
      <c r="K74" s="55"/>
    </row>
    <row r="75" spans="1:11" ht="15" customHeight="1">
      <c r="A75" s="142"/>
      <c r="B75" s="142"/>
      <c r="C75" s="142"/>
      <c r="D75" s="7" t="s">
        <v>45</v>
      </c>
      <c r="E75" s="29"/>
      <c r="F75" s="29"/>
      <c r="G75" s="29"/>
      <c r="H75" s="55"/>
      <c r="I75" s="55"/>
      <c r="J75" s="55"/>
      <c r="K75" s="55"/>
    </row>
    <row r="76" spans="1:11" ht="18" customHeight="1">
      <c r="A76" s="142"/>
      <c r="B76" s="142"/>
      <c r="C76" s="142"/>
      <c r="D76" s="7" t="s">
        <v>25</v>
      </c>
      <c r="E76" s="29">
        <v>12095.88</v>
      </c>
      <c r="F76" s="29">
        <v>11940</v>
      </c>
      <c r="G76" s="29">
        <v>10600</v>
      </c>
      <c r="H76" s="55">
        <f>' Прилож. 6'!I52+' Прилож. 6'!I51+' Прилож. 6'!I50</f>
        <v>37638.251</v>
      </c>
      <c r="I76" s="55">
        <f>' Прилож. 6'!J48</f>
        <v>37638.251</v>
      </c>
      <c r="J76" s="55">
        <f>' Прилож. 6'!K48</f>
        <v>37638.251</v>
      </c>
      <c r="K76" s="55">
        <f>J76+I76+H76</f>
        <v>112914.753</v>
      </c>
    </row>
    <row r="77" spans="1:11" ht="39" customHeight="1">
      <c r="A77" s="142"/>
      <c r="B77" s="142"/>
      <c r="C77" s="142"/>
      <c r="D77" s="57" t="s">
        <v>46</v>
      </c>
      <c r="E77" s="29"/>
      <c r="F77" s="29"/>
      <c r="G77" s="29"/>
      <c r="H77" s="55"/>
      <c r="I77" s="55"/>
      <c r="J77" s="55"/>
      <c r="K77" s="55"/>
    </row>
    <row r="78" spans="1:11" ht="18" customHeight="1">
      <c r="A78" s="143"/>
      <c r="B78" s="143"/>
      <c r="C78" s="143"/>
      <c r="D78" s="7" t="s">
        <v>7</v>
      </c>
      <c r="E78" s="29"/>
      <c r="F78" s="29"/>
      <c r="G78" s="29"/>
      <c r="H78" s="55"/>
      <c r="I78" s="55"/>
      <c r="J78" s="55"/>
      <c r="K78" s="55"/>
    </row>
    <row r="79" spans="1:11" ht="18" customHeight="1">
      <c r="A79" s="144" t="s">
        <v>101</v>
      </c>
      <c r="B79" s="144" t="s">
        <v>102</v>
      </c>
      <c r="C79" s="144" t="s">
        <v>103</v>
      </c>
      <c r="D79" s="7" t="s">
        <v>22</v>
      </c>
      <c r="E79" s="81"/>
      <c r="F79" s="81"/>
      <c r="G79" s="81"/>
      <c r="H79" s="83">
        <f>H83</f>
        <v>22000</v>
      </c>
      <c r="I79" s="83">
        <f>I83</f>
        <v>0</v>
      </c>
      <c r="J79" s="83">
        <f>J83</f>
        <v>0</v>
      </c>
      <c r="K79" s="83">
        <f>J79+I79+H79</f>
        <v>22000</v>
      </c>
    </row>
    <row r="80" spans="1:11" ht="18.75">
      <c r="A80" s="144"/>
      <c r="B80" s="144"/>
      <c r="C80" s="144"/>
      <c r="D80" s="7" t="s">
        <v>6</v>
      </c>
      <c r="E80" s="81"/>
      <c r="F80" s="81"/>
      <c r="G80" s="81"/>
      <c r="H80" s="82"/>
      <c r="I80" s="82"/>
      <c r="J80" s="82"/>
      <c r="K80" s="82"/>
    </row>
    <row r="81" spans="1:11" ht="18.75">
      <c r="A81" s="144"/>
      <c r="B81" s="144"/>
      <c r="C81" s="144"/>
      <c r="D81" s="26" t="s">
        <v>44</v>
      </c>
      <c r="E81" s="81"/>
      <c r="F81" s="81"/>
      <c r="G81" s="81"/>
      <c r="H81" s="82"/>
      <c r="I81" s="82"/>
      <c r="J81" s="82"/>
      <c r="K81" s="82"/>
    </row>
    <row r="82" spans="1:11" ht="18.75">
      <c r="A82" s="144"/>
      <c r="B82" s="144"/>
      <c r="C82" s="144"/>
      <c r="D82" s="7" t="s">
        <v>45</v>
      </c>
      <c r="E82" s="81"/>
      <c r="F82" s="81"/>
      <c r="G82" s="81"/>
      <c r="H82" s="82"/>
      <c r="I82" s="82"/>
      <c r="J82" s="82"/>
      <c r="K82" s="82"/>
    </row>
    <row r="83" spans="1:11" ht="18.75">
      <c r="A83" s="144"/>
      <c r="B83" s="144"/>
      <c r="C83" s="144"/>
      <c r="D83" s="7" t="s">
        <v>25</v>
      </c>
      <c r="E83" s="81"/>
      <c r="F83" s="81"/>
      <c r="G83" s="81"/>
      <c r="H83" s="82">
        <f>' Прилож. 6'!I55</f>
        <v>22000</v>
      </c>
      <c r="I83" s="82">
        <v>0</v>
      </c>
      <c r="J83" s="82">
        <v>0</v>
      </c>
      <c r="K83" s="82">
        <f>J83+I83+H83</f>
        <v>22000</v>
      </c>
    </row>
    <row r="84" spans="1:11" ht="45">
      <c r="A84" s="144"/>
      <c r="B84" s="144"/>
      <c r="C84" s="144"/>
      <c r="D84" s="57" t="s">
        <v>46</v>
      </c>
      <c r="E84" s="81"/>
      <c r="F84" s="81"/>
      <c r="G84" s="81"/>
      <c r="H84" s="80"/>
      <c r="I84" s="80"/>
      <c r="J84" s="80"/>
      <c r="K84" s="80"/>
    </row>
    <row r="85" spans="1:11" ht="18.75">
      <c r="A85" s="144"/>
      <c r="B85" s="144"/>
      <c r="C85" s="144"/>
      <c r="D85" s="7" t="s">
        <v>7</v>
      </c>
      <c r="E85" s="81"/>
      <c r="F85" s="81"/>
      <c r="G85" s="81"/>
      <c r="H85" s="80"/>
      <c r="I85" s="80"/>
      <c r="J85" s="80"/>
      <c r="K85" s="80"/>
    </row>
  </sheetData>
  <sheetProtection/>
  <mergeCells count="43">
    <mergeCell ref="H1:K1"/>
    <mergeCell ref="A9:K9"/>
    <mergeCell ref="A13:A14"/>
    <mergeCell ref="A8:K8"/>
    <mergeCell ref="H4:K4"/>
    <mergeCell ref="A5:K5"/>
    <mergeCell ref="A6:K6"/>
    <mergeCell ref="A7:K7"/>
    <mergeCell ref="D13:D14"/>
    <mergeCell ref="A10:K10"/>
    <mergeCell ref="A37:A43"/>
    <mergeCell ref="B37:B43"/>
    <mergeCell ref="C37:C43"/>
    <mergeCell ref="K13:K14"/>
    <mergeCell ref="A16:A22"/>
    <mergeCell ref="A30:A36"/>
    <mergeCell ref="C16:C22"/>
    <mergeCell ref="B23:B29"/>
    <mergeCell ref="B13:B14"/>
    <mergeCell ref="C13:C14"/>
    <mergeCell ref="C23:C29"/>
    <mergeCell ref="B30:B36"/>
    <mergeCell ref="C30:C36"/>
    <mergeCell ref="A23:A29"/>
    <mergeCell ref="B16:B22"/>
    <mergeCell ref="A65:A71"/>
    <mergeCell ref="B65:B71"/>
    <mergeCell ref="C65:C71"/>
    <mergeCell ref="A44:A50"/>
    <mergeCell ref="B44:B50"/>
    <mergeCell ref="C44:C50"/>
    <mergeCell ref="A51:A57"/>
    <mergeCell ref="B51:B57"/>
    <mergeCell ref="C51:C57"/>
    <mergeCell ref="A58:A64"/>
    <mergeCell ref="B58:B64"/>
    <mergeCell ref="C58:C64"/>
    <mergeCell ref="A72:A78"/>
    <mergeCell ref="B72:B78"/>
    <mergeCell ref="C72:C78"/>
    <mergeCell ref="A79:A85"/>
    <mergeCell ref="B79:B85"/>
    <mergeCell ref="C79:C85"/>
  </mergeCells>
  <printOptions/>
  <pageMargins left="0.5905511811023623" right="0.5905511811023623" top="0.984251968503937" bottom="0.1968503937007874" header="0.31496062992125984" footer="0.31496062992125984"/>
  <pageSetup fitToHeight="0" fitToWidth="1" horizontalDpi="600" verticalDpi="600" orientation="landscape" paperSize="9" scale="89" r:id="rId1"/>
  <rowBreaks count="2" manualBreakCount="2">
    <brk id="27" max="10" man="1"/>
    <brk id="50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Л. Моховикова</dc:creator>
  <cp:keywords/>
  <dc:description/>
  <cp:lastModifiedBy>Пользователь</cp:lastModifiedBy>
  <cp:lastPrinted>2023-06-09T08:26:17Z</cp:lastPrinted>
  <dcterms:created xsi:type="dcterms:W3CDTF">2016-10-20T04:37:12Z</dcterms:created>
  <dcterms:modified xsi:type="dcterms:W3CDTF">2023-06-09T08:26:34Z</dcterms:modified>
  <cp:category/>
  <cp:version/>
  <cp:contentType/>
  <cp:contentStatus/>
</cp:coreProperties>
</file>