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<sst xmlns="http://schemas.openxmlformats.org/spreadsheetml/2006/main" count="248" uniqueCount="96">
  <si>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</si>
  <si>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</si>
  <si>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</si>
  <si>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</si>
  <si>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</si>
  <si>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</si>
  <si>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</si>
  <si>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</si>
  <si>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</si>
  <si>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</si>
  <si>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</si>
  <si>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</si>
  <si>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</si>
  <si>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</si>
  <si>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</si>
  <si>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</si>
  <si>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</si>
  <si>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</si>
  <si>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</si>
  <si>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</si>
  <si>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</si>
  <si>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</si>
  <si>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</si>
  <si>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</si>
  <si>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</si>
  <si>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</si>
  <si>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</si>
  <si>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</si>
  <si>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</si>
  <si>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</si>
  <si>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</si>
  <si>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</si>
  <si>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</si>
  <si>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</si>
  <si>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</si>
  <si>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</si>
  <si>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</si>
  <si>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</si>
  <si>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</si>
  <si>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</si>
  <si>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</si>
  <si>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</si>
  <si>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</si>
  <si>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</si>
  <si>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</si>
  <si>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</si>
  <si>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</si>
  <si>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</si>
  <si>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</si>
  <si>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</si>
  <si>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</si>
  <si>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</si>
  <si>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</si>
  <si>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</si>
  <si>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</si>
  <si>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</si>
  <si>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</si>
  <si>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</si>
  <si>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</si>
  <si>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</si>
  <si>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</si>
  <si>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</si>
  <si>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</si>
  <si>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</si>
  <si>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</si>
  <si>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</si>
  <si>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</si>
  <si>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</si>
  <si>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</si>
  <si>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</si>
  <si>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</si>
  <si>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0340083650</t>
  </si>
  <si>
    <t>0340083560</t>
  </si>
  <si>
    <t>0380083730</t>
  </si>
  <si>
    <t>0350083500</t>
  </si>
  <si>
    <t xml:space="preserve"> 0350083950</t>
  </si>
  <si>
    <t>811</t>
  </si>
  <si>
    <t xml:space="preserve">к постановлению администрации Туруханского района 
администрации  Туруханского района </t>
  </si>
  <si>
    <t>0350084020</t>
  </si>
  <si>
    <t>0340084120</t>
  </si>
  <si>
    <t>0350084300</t>
  </si>
  <si>
    <t>0330084750</t>
  </si>
  <si>
    <t>0330084690</t>
  </si>
  <si>
    <t>813</t>
  </si>
  <si>
    <t>0330084760</t>
  </si>
  <si>
    <t>0340084540</t>
  </si>
  <si>
    <t>0350084590</t>
  </si>
  <si>
    <t>0370084690</t>
  </si>
  <si>
    <t>0370084700</t>
  </si>
  <si>
    <t>0380084530</t>
  </si>
  <si>
    <t>0380084580</t>
  </si>
  <si>
    <t>0340084780</t>
  </si>
  <si>
    <t>0340084790</t>
  </si>
  <si>
    <t>0380084890</t>
  </si>
  <si>
    <t>Приложение № 3</t>
  </si>
  <si>
    <t xml:space="preserve">от  27.07.2023 №  571 -п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</si>
</sst>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right" wrapText="1"/>
    </xf>
    <xf numFmtId="199" fontId="5" fillId="0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196" fontId="1" fillId="34" borderId="0" xfId="59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zoomScalePageLayoutView="0" workbookViewId="0" topLeftCell="A1">
      <selection activeCell="I3" sqref="I3"/>
    </sheetView>
  </sheetViews>
  <sheetFormatPr defaultColWidth="17.7109375" defaultRowHeight="12.75"/>
  <cols>
    <col min="1" max="1" width="9.140625" style="1" customWidth="1"/>
    <col min="2" max="2" width="26.71093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9" width="17.421875" style="3" customWidth="1"/>
    <col min="10" max="10" width="15.8515625" style="3" customWidth="1"/>
    <col min="11" max="11" width="15.421875" style="3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94</v>
      </c>
    </row>
    <row r="2" spans="9:12" ht="15.75">
      <c r="I2" s="59" t="s">
        <v>77</v>
      </c>
      <c r="J2" s="60"/>
      <c r="K2" s="60"/>
      <c r="L2" s="60"/>
    </row>
    <row r="3" ht="15.75">
      <c r="I3" s="3" t="s">
        <v>95</v>
      </c>
    </row>
    <row r="5" spans="7:12" ht="15.75">
      <c r="G5" s="5"/>
      <c r="H5" s="5"/>
      <c r="I5" s="61" t="s">
        <v>67</v>
      </c>
      <c r="J5" s="61"/>
      <c r="K5" s="61"/>
      <c r="L5" s="61"/>
    </row>
    <row r="6" spans="7:12" ht="15.75">
      <c r="G6" s="5"/>
      <c r="H6" s="5"/>
      <c r="I6" s="61" t="s">
        <v>34</v>
      </c>
      <c r="J6" s="61"/>
      <c r="K6" s="61"/>
      <c r="L6" s="61"/>
    </row>
    <row r="7" spans="7:12" ht="15.75">
      <c r="G7" s="5"/>
      <c r="H7" s="5"/>
      <c r="I7" s="61"/>
      <c r="J7" s="61"/>
      <c r="K7" s="61"/>
      <c r="L7" s="61"/>
    </row>
    <row r="8" spans="7:12" ht="26.25" customHeight="1">
      <c r="G8" s="5"/>
      <c r="H8" s="5"/>
      <c r="I8" s="62"/>
      <c r="J8" s="62"/>
      <c r="K8" s="62"/>
      <c r="L8" s="62"/>
    </row>
    <row r="9" spans="9:12" ht="18.75">
      <c r="I9" s="31"/>
      <c r="J9" s="31"/>
      <c r="K9" s="31"/>
      <c r="L9" s="31"/>
    </row>
    <row r="10" spans="2:12" s="1" customFormat="1" ht="54" customHeight="1">
      <c r="B10" s="63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52" t="s">
        <v>46</v>
      </c>
      <c r="B12" s="45" t="s">
        <v>54</v>
      </c>
      <c r="C12" s="45" t="s">
        <v>55</v>
      </c>
      <c r="D12" s="45" t="s">
        <v>56</v>
      </c>
      <c r="E12" s="52" t="s">
        <v>0</v>
      </c>
      <c r="F12" s="52"/>
      <c r="G12" s="52"/>
      <c r="H12" s="52"/>
      <c r="I12" s="2">
        <v>2023</v>
      </c>
      <c r="J12" s="2">
        <v>2024</v>
      </c>
      <c r="K12" s="2">
        <v>2025</v>
      </c>
      <c r="L12" s="45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52"/>
      <c r="B13" s="55"/>
      <c r="C13" s="55"/>
      <c r="D13" s="55"/>
      <c r="E13" s="2" t="s">
        <v>1</v>
      </c>
      <c r="F13" s="2" t="s">
        <v>2</v>
      </c>
      <c r="G13" s="2" t="s">
        <v>3</v>
      </c>
      <c r="H13" s="2" t="s">
        <v>4</v>
      </c>
      <c r="I13" s="2" t="s">
        <v>45</v>
      </c>
      <c r="J13" s="2" t="s">
        <v>45</v>
      </c>
      <c r="K13" s="2" t="s">
        <v>45</v>
      </c>
      <c r="L13" s="5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52" t="s">
        <v>47</v>
      </c>
      <c r="B14" s="45" t="s">
        <v>5</v>
      </c>
      <c r="C14" s="57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I20+I26+I41+I52+I59+I66</f>
        <v>1574801.9200000004</v>
      </c>
      <c r="J14" s="15">
        <f>J20+J26+J41+J52+J59+J66</f>
        <v>1384014.62</v>
      </c>
      <c r="K14" s="15">
        <f>K20+K26+K41+K52+K59+K66</f>
        <v>1371582.361</v>
      </c>
      <c r="L14" s="15">
        <f>L20+L26+L41+L52+L59+L66</f>
        <v>4326398.901000001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6"/>
      <c r="B15" s="46"/>
      <c r="C15" s="58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56"/>
      <c r="B16" s="46"/>
      <c r="C16" s="58"/>
      <c r="D16" s="6" t="s">
        <v>19</v>
      </c>
      <c r="E16" s="11" t="s">
        <v>22</v>
      </c>
      <c r="F16" s="11"/>
      <c r="G16" s="11"/>
      <c r="H16" s="11"/>
      <c r="I16" s="16">
        <f>I20+I26+I41+I54+I55+I59+I66+I52</f>
        <v>1574801.9200000004</v>
      </c>
      <c r="J16" s="16">
        <f>J20+J26+J41+J54+J55+J59+J66+J52</f>
        <v>1384014.62</v>
      </c>
      <c r="K16" s="16">
        <f>K20+K26+K41+K54+K55+K59+K66+K52</f>
        <v>1371582.361</v>
      </c>
      <c r="L16" s="16">
        <f>L20+L26+L41+L52+L59+L66-L17-L18-L19</f>
        <v>4326398.901000001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56"/>
      <c r="B17" s="46"/>
      <c r="C17" s="58"/>
      <c r="D17" s="6" t="s">
        <v>16</v>
      </c>
      <c r="E17" s="11" t="s">
        <v>31</v>
      </c>
      <c r="F17" s="11"/>
      <c r="G17" s="11"/>
      <c r="H17" s="11"/>
      <c r="I17" s="16">
        <f aca="true" t="shared" si="0" ref="I17:K19">I56</f>
        <v>0</v>
      </c>
      <c r="J17" s="16">
        <f t="shared" si="0"/>
        <v>0</v>
      </c>
      <c r="K17" s="16">
        <f t="shared" si="0"/>
        <v>0</v>
      </c>
      <c r="L17" s="16">
        <f aca="true" t="shared" si="1" ref="L17:L32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56"/>
      <c r="B18" s="46"/>
      <c r="C18" s="58"/>
      <c r="D18" s="6" t="s">
        <v>18</v>
      </c>
      <c r="E18" s="11" t="s">
        <v>24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56"/>
      <c r="B19" s="46"/>
      <c r="C19" s="58"/>
      <c r="D19" s="6" t="s">
        <v>17</v>
      </c>
      <c r="E19" s="11" t="s">
        <v>26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1.5" customHeight="1">
      <c r="A20" s="45" t="s">
        <v>53</v>
      </c>
      <c r="B20" s="43" t="s">
        <v>8</v>
      </c>
      <c r="C20" s="36" t="s">
        <v>37</v>
      </c>
      <c r="D20" s="12" t="s">
        <v>6</v>
      </c>
      <c r="E20" s="13"/>
      <c r="F20" s="13"/>
      <c r="G20" s="13"/>
      <c r="H20" s="13"/>
      <c r="I20" s="14">
        <f>I22+I23+I24+I25</f>
        <v>20600</v>
      </c>
      <c r="J20" s="14">
        <f>J22</f>
        <v>0</v>
      </c>
      <c r="K20" s="14">
        <f>K22</f>
        <v>0</v>
      </c>
      <c r="L20" s="14">
        <f>I20+J20+K20</f>
        <v>20600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46"/>
      <c r="B21" s="44"/>
      <c r="C21" s="37"/>
      <c r="D21" s="12" t="s">
        <v>7</v>
      </c>
      <c r="E21" s="13"/>
      <c r="F21" s="13"/>
      <c r="G21" s="13"/>
      <c r="H21" s="13"/>
      <c r="I21" s="17"/>
      <c r="J21" s="17"/>
      <c r="K21" s="17"/>
      <c r="L21" s="14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46"/>
      <c r="B22" s="44"/>
      <c r="C22" s="37"/>
      <c r="D22" s="36" t="s">
        <v>19</v>
      </c>
      <c r="E22" s="13" t="s">
        <v>22</v>
      </c>
      <c r="F22" s="13"/>
      <c r="G22" s="13"/>
      <c r="H22" s="13"/>
      <c r="I22" s="18"/>
      <c r="J22" s="18"/>
      <c r="K22" s="18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32"/>
      <c r="B23" s="34"/>
      <c r="C23" s="33"/>
      <c r="D23" s="37"/>
      <c r="E23" s="13" t="s">
        <v>22</v>
      </c>
      <c r="F23" s="13" t="s">
        <v>20</v>
      </c>
      <c r="G23" s="13" t="s">
        <v>82</v>
      </c>
      <c r="H23" s="13" t="s">
        <v>83</v>
      </c>
      <c r="I23" s="18">
        <v>0</v>
      </c>
      <c r="J23" s="18"/>
      <c r="K23" s="18"/>
      <c r="L23" s="14">
        <f>SUM(I23:K23)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32"/>
      <c r="B24" s="34"/>
      <c r="C24" s="33"/>
      <c r="D24" s="37"/>
      <c r="E24" s="13" t="s">
        <v>22</v>
      </c>
      <c r="F24" s="13" t="s">
        <v>20</v>
      </c>
      <c r="G24" s="13" t="s">
        <v>84</v>
      </c>
      <c r="H24" s="13" t="s">
        <v>76</v>
      </c>
      <c r="I24" s="18">
        <v>0</v>
      </c>
      <c r="J24" s="18"/>
      <c r="K24" s="18"/>
      <c r="L24" s="14">
        <f>SUM(I24:K24)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32"/>
      <c r="B25" s="34"/>
      <c r="C25" s="33"/>
      <c r="D25" s="38"/>
      <c r="E25" s="13" t="s">
        <v>22</v>
      </c>
      <c r="F25" s="13" t="s">
        <v>20</v>
      </c>
      <c r="G25" s="13" t="s">
        <v>81</v>
      </c>
      <c r="H25" s="13" t="s">
        <v>21</v>
      </c>
      <c r="I25" s="18">
        <v>20600</v>
      </c>
      <c r="J25" s="18"/>
      <c r="K25" s="18"/>
      <c r="L25" s="14">
        <f>SUM(I25:K25)</f>
        <v>20600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customHeight="1">
      <c r="A26" s="52" t="s">
        <v>52</v>
      </c>
      <c r="B26" s="43" t="s">
        <v>9</v>
      </c>
      <c r="C26" s="36" t="s">
        <v>35</v>
      </c>
      <c r="D26" s="12" t="s">
        <v>6</v>
      </c>
      <c r="E26" s="13"/>
      <c r="F26" s="13"/>
      <c r="G26" s="13"/>
      <c r="H26" s="13"/>
      <c r="I26" s="14">
        <f>SUM(I28:I40)</f>
        <v>1325204.1050000002</v>
      </c>
      <c r="J26" s="14">
        <f>SUM(J28:J40)</f>
        <v>1306171.952</v>
      </c>
      <c r="K26" s="14">
        <f>SUM(K28:K40)</f>
        <v>1306171.952</v>
      </c>
      <c r="L26" s="14">
        <f>SUM(I26:K26)</f>
        <v>3937548.009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2"/>
      <c r="B27" s="44"/>
      <c r="C27" s="37"/>
      <c r="D27" s="12" t="s">
        <v>7</v>
      </c>
      <c r="E27" s="13"/>
      <c r="F27" s="13"/>
      <c r="G27" s="13"/>
      <c r="H27" s="13"/>
      <c r="I27" s="17"/>
      <c r="J27" s="17"/>
      <c r="K27" s="17"/>
      <c r="L27" s="14">
        <f t="shared" si="1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2"/>
      <c r="B28" s="44"/>
      <c r="C28" s="37"/>
      <c r="D28" s="36" t="s">
        <v>19</v>
      </c>
      <c r="E28" s="13" t="s">
        <v>22</v>
      </c>
      <c r="F28" s="13" t="s">
        <v>25</v>
      </c>
      <c r="G28" s="13" t="s">
        <v>59</v>
      </c>
      <c r="H28" s="13" t="s">
        <v>76</v>
      </c>
      <c r="I28" s="24">
        <v>911370.8</v>
      </c>
      <c r="J28" s="24">
        <v>889689.4</v>
      </c>
      <c r="K28" s="24">
        <v>889689.4</v>
      </c>
      <c r="L28" s="14">
        <f t="shared" si="1"/>
        <v>2690749.6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2"/>
      <c r="B29" s="44"/>
      <c r="C29" s="37"/>
      <c r="D29" s="37"/>
      <c r="E29" s="13" t="s">
        <v>22</v>
      </c>
      <c r="F29" s="13" t="s">
        <v>25</v>
      </c>
      <c r="G29" s="13" t="s">
        <v>60</v>
      </c>
      <c r="H29" s="13" t="s">
        <v>76</v>
      </c>
      <c r="I29" s="24">
        <v>253986.6</v>
      </c>
      <c r="J29" s="24">
        <v>253986.6</v>
      </c>
      <c r="K29" s="24">
        <v>253986.6</v>
      </c>
      <c r="L29" s="14">
        <f t="shared" si="1"/>
        <v>761959.8</v>
      </c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52"/>
      <c r="B30" s="44"/>
      <c r="C30" s="37"/>
      <c r="D30" s="37"/>
      <c r="E30" s="13" t="s">
        <v>22</v>
      </c>
      <c r="F30" s="13" t="s">
        <v>23</v>
      </c>
      <c r="G30" s="13" t="s">
        <v>61</v>
      </c>
      <c r="H30" s="13" t="s">
        <v>21</v>
      </c>
      <c r="I30" s="24">
        <v>45000</v>
      </c>
      <c r="J30" s="24">
        <v>45000</v>
      </c>
      <c r="K30" s="24">
        <v>45000</v>
      </c>
      <c r="L30" s="14">
        <f t="shared" si="1"/>
        <v>135000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52"/>
      <c r="B31" s="44"/>
      <c r="C31" s="37"/>
      <c r="D31" s="37"/>
      <c r="E31" s="13" t="s">
        <v>22</v>
      </c>
      <c r="F31" s="13" t="s">
        <v>23</v>
      </c>
      <c r="G31" s="13" t="s">
        <v>61</v>
      </c>
      <c r="H31" s="13" t="s">
        <v>76</v>
      </c>
      <c r="I31" s="24">
        <v>78014.105</v>
      </c>
      <c r="J31" s="24">
        <v>78014.105</v>
      </c>
      <c r="K31" s="24">
        <v>78014.105</v>
      </c>
      <c r="L31" s="14">
        <f t="shared" si="1"/>
        <v>234042.315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2"/>
      <c r="B32" s="44"/>
      <c r="C32" s="37"/>
      <c r="D32" s="37"/>
      <c r="E32" s="13" t="s">
        <v>22</v>
      </c>
      <c r="F32" s="13" t="s">
        <v>25</v>
      </c>
      <c r="G32" s="13" t="s">
        <v>42</v>
      </c>
      <c r="H32" s="13" t="s">
        <v>21</v>
      </c>
      <c r="I32" s="24">
        <v>20700</v>
      </c>
      <c r="J32" s="24">
        <v>20700</v>
      </c>
      <c r="K32" s="24">
        <v>20700</v>
      </c>
      <c r="L32" s="14">
        <f t="shared" si="1"/>
        <v>62100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52"/>
      <c r="B33" s="44"/>
      <c r="C33" s="37"/>
      <c r="D33" s="37"/>
      <c r="E33" s="13" t="s">
        <v>22</v>
      </c>
      <c r="F33" s="13" t="s">
        <v>25</v>
      </c>
      <c r="G33" s="13" t="s">
        <v>57</v>
      </c>
      <c r="H33" s="13" t="s">
        <v>76</v>
      </c>
      <c r="I33" s="24">
        <v>652</v>
      </c>
      <c r="J33" s="24">
        <v>652</v>
      </c>
      <c r="K33" s="24">
        <v>652</v>
      </c>
      <c r="L33" s="14">
        <f aca="true" t="shared" si="2" ref="L33:L40">SUM(I33:K33)</f>
        <v>1956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2"/>
      <c r="B34" s="44"/>
      <c r="C34" s="37"/>
      <c r="D34" s="37"/>
      <c r="E34" s="13" t="s">
        <v>22</v>
      </c>
      <c r="F34" s="13" t="s">
        <v>25</v>
      </c>
      <c r="G34" s="13" t="s">
        <v>57</v>
      </c>
      <c r="H34" s="13" t="s">
        <v>21</v>
      </c>
      <c r="I34" s="24">
        <v>4880.6</v>
      </c>
      <c r="J34" s="24">
        <v>4880.6</v>
      </c>
      <c r="K34" s="24">
        <v>4880.6</v>
      </c>
      <c r="L34" s="14">
        <f t="shared" si="2"/>
        <v>14641.800000000001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2"/>
      <c r="B35" s="44"/>
      <c r="C35" s="37"/>
      <c r="D35" s="37"/>
      <c r="E35" s="13" t="s">
        <v>22</v>
      </c>
      <c r="F35" s="13" t="s">
        <v>25</v>
      </c>
      <c r="G35" s="13" t="s">
        <v>71</v>
      </c>
      <c r="H35" s="13" t="s">
        <v>76</v>
      </c>
      <c r="I35" s="24">
        <v>7400</v>
      </c>
      <c r="J35" s="24">
        <v>9000</v>
      </c>
      <c r="K35" s="24">
        <v>9000</v>
      </c>
      <c r="L35" s="14">
        <f t="shared" si="2"/>
        <v>25400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2"/>
      <c r="B36" s="44"/>
      <c r="C36" s="37"/>
      <c r="D36" s="37"/>
      <c r="E36" s="13" t="s">
        <v>22</v>
      </c>
      <c r="F36" s="13" t="s">
        <v>25</v>
      </c>
      <c r="G36" s="13" t="s">
        <v>79</v>
      </c>
      <c r="H36" s="13" t="s">
        <v>76</v>
      </c>
      <c r="I36" s="24">
        <v>1600</v>
      </c>
      <c r="J36" s="24">
        <v>1600</v>
      </c>
      <c r="K36" s="24">
        <v>1600</v>
      </c>
      <c r="L36" s="14">
        <f t="shared" si="2"/>
        <v>4800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2"/>
      <c r="B37" s="44"/>
      <c r="C37" s="37"/>
      <c r="D37" s="37"/>
      <c r="E37" s="13" t="s">
        <v>22</v>
      </c>
      <c r="F37" s="13" t="s">
        <v>25</v>
      </c>
      <c r="G37" s="13" t="s">
        <v>72</v>
      </c>
      <c r="H37" s="13" t="s">
        <v>76</v>
      </c>
      <c r="I37" s="24"/>
      <c r="J37" s="24">
        <v>2649.247</v>
      </c>
      <c r="K37" s="24">
        <v>2649.247</v>
      </c>
      <c r="L37" s="14">
        <f t="shared" si="2"/>
        <v>5298.494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52"/>
      <c r="B38" s="44"/>
      <c r="C38" s="37"/>
      <c r="D38" s="37"/>
      <c r="E38" s="13" t="s">
        <v>22</v>
      </c>
      <c r="F38" s="13" t="s">
        <v>23</v>
      </c>
      <c r="G38" s="13" t="s">
        <v>91</v>
      </c>
      <c r="H38" s="13" t="s">
        <v>21</v>
      </c>
      <c r="I38" s="24"/>
      <c r="J38" s="24"/>
      <c r="K38" s="24"/>
      <c r="L38" s="14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52"/>
      <c r="B39" s="44"/>
      <c r="C39" s="37"/>
      <c r="D39" s="37"/>
      <c r="E39" s="13" t="s">
        <v>22</v>
      </c>
      <c r="F39" s="13" t="s">
        <v>23</v>
      </c>
      <c r="G39" s="13" t="s">
        <v>85</v>
      </c>
      <c r="H39" s="13" t="s">
        <v>83</v>
      </c>
      <c r="I39" s="24">
        <v>1600</v>
      </c>
      <c r="J39" s="24"/>
      <c r="K39" s="24"/>
      <c r="L39" s="14">
        <f>SUM(I39:K39)</f>
        <v>1600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2"/>
      <c r="B40" s="44"/>
      <c r="C40" s="37"/>
      <c r="D40" s="37"/>
      <c r="E40" s="13" t="s">
        <v>22</v>
      </c>
      <c r="F40" s="13" t="s">
        <v>20</v>
      </c>
      <c r="G40" s="13" t="s">
        <v>92</v>
      </c>
      <c r="H40" s="13" t="s">
        <v>83</v>
      </c>
      <c r="I40" s="24"/>
      <c r="J40" s="24"/>
      <c r="K40" s="24"/>
      <c r="L40" s="14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1.5">
      <c r="A41" s="52" t="s">
        <v>51</v>
      </c>
      <c r="B41" s="43" t="s">
        <v>12</v>
      </c>
      <c r="C41" s="36" t="s">
        <v>36</v>
      </c>
      <c r="D41" s="12" t="s">
        <v>6</v>
      </c>
      <c r="E41" s="13"/>
      <c r="F41" s="13"/>
      <c r="G41" s="13"/>
      <c r="H41" s="13"/>
      <c r="I41" s="14">
        <f>I43+I44+I45+I46+I51+I47+I48+I49+I50</f>
        <v>133110.36</v>
      </c>
      <c r="J41" s="14">
        <f>SUM(J43:J51)</f>
        <v>21714</v>
      </c>
      <c r="K41" s="14">
        <f>SUM(K44:K51)</f>
        <v>21714</v>
      </c>
      <c r="L41" s="14">
        <f>I41+J41+K41</f>
        <v>176538.36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52"/>
      <c r="B42" s="44"/>
      <c r="C42" s="37"/>
      <c r="D42" s="12" t="s">
        <v>7</v>
      </c>
      <c r="E42" s="13"/>
      <c r="F42" s="13"/>
      <c r="G42" s="13"/>
      <c r="H42" s="13"/>
      <c r="I42" s="17"/>
      <c r="J42" s="14"/>
      <c r="L42" s="14">
        <f aca="true" t="shared" si="3" ref="L42:L58">SUM(I42:K42)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52"/>
      <c r="B43" s="44"/>
      <c r="C43" s="37"/>
      <c r="D43" s="36" t="s">
        <v>19</v>
      </c>
      <c r="E43" s="13" t="s">
        <v>22</v>
      </c>
      <c r="F43" s="13" t="s">
        <v>23</v>
      </c>
      <c r="G43" s="23" t="s">
        <v>75</v>
      </c>
      <c r="H43" s="23" t="s">
        <v>24</v>
      </c>
      <c r="I43" s="25">
        <v>72196.36</v>
      </c>
      <c r="J43" s="25"/>
      <c r="K43" s="25"/>
      <c r="L43" s="14">
        <f t="shared" si="3"/>
        <v>72196.36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52"/>
      <c r="B44" s="44"/>
      <c r="C44" s="37"/>
      <c r="D44" s="37"/>
      <c r="E44" s="13" t="s">
        <v>22</v>
      </c>
      <c r="F44" s="13" t="s">
        <v>23</v>
      </c>
      <c r="G44" s="23" t="s">
        <v>75</v>
      </c>
      <c r="H44" s="23" t="s">
        <v>21</v>
      </c>
      <c r="I44" s="25">
        <v>39000</v>
      </c>
      <c r="J44" s="25"/>
      <c r="K44" s="25"/>
      <c r="L44" s="14">
        <f t="shared" si="3"/>
        <v>39000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2"/>
      <c r="B45" s="44"/>
      <c r="C45" s="37"/>
      <c r="D45" s="37"/>
      <c r="E45" s="13" t="s">
        <v>22</v>
      </c>
      <c r="F45" s="13" t="s">
        <v>23</v>
      </c>
      <c r="G45" s="13" t="s">
        <v>74</v>
      </c>
      <c r="H45" s="13" t="s">
        <v>26</v>
      </c>
      <c r="I45" s="24">
        <v>500</v>
      </c>
      <c r="J45" s="24">
        <v>300</v>
      </c>
      <c r="K45" s="24">
        <v>300</v>
      </c>
      <c r="L45" s="14">
        <f t="shared" si="3"/>
        <v>1100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2"/>
      <c r="B46" s="53"/>
      <c r="C46" s="41"/>
      <c r="D46" s="41"/>
      <c r="E46" s="13" t="s">
        <v>22</v>
      </c>
      <c r="F46" s="13" t="s">
        <v>23</v>
      </c>
      <c r="G46" s="13" t="s">
        <v>63</v>
      </c>
      <c r="H46" s="13" t="s">
        <v>70</v>
      </c>
      <c r="I46" s="24">
        <v>5</v>
      </c>
      <c r="J46" s="24">
        <v>5</v>
      </c>
      <c r="K46" s="24">
        <v>5</v>
      </c>
      <c r="L46" s="14">
        <f t="shared" si="3"/>
        <v>15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2"/>
      <c r="B47" s="53"/>
      <c r="C47" s="41"/>
      <c r="D47" s="41"/>
      <c r="E47" s="13" t="s">
        <v>22</v>
      </c>
      <c r="F47" s="13" t="s">
        <v>23</v>
      </c>
      <c r="G47" s="13" t="s">
        <v>62</v>
      </c>
      <c r="H47" s="13" t="s">
        <v>26</v>
      </c>
      <c r="I47" s="24">
        <v>988.8</v>
      </c>
      <c r="J47" s="24">
        <v>988.8</v>
      </c>
      <c r="K47" s="24">
        <v>988.8</v>
      </c>
      <c r="L47" s="14">
        <f>SUM(I47:K47)</f>
        <v>2966.3999999999996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2"/>
      <c r="B48" s="53"/>
      <c r="C48" s="41"/>
      <c r="D48" s="41"/>
      <c r="E48" s="13" t="s">
        <v>22</v>
      </c>
      <c r="F48" s="13" t="s">
        <v>23</v>
      </c>
      <c r="G48" s="13" t="s">
        <v>63</v>
      </c>
      <c r="H48" s="13" t="s">
        <v>21</v>
      </c>
      <c r="I48" s="24">
        <v>6470.2</v>
      </c>
      <c r="J48" s="24">
        <v>6470.2</v>
      </c>
      <c r="K48" s="24">
        <v>6470.2</v>
      </c>
      <c r="L48" s="14">
        <f>SUM(I48:K48)</f>
        <v>19410.6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2"/>
      <c r="B49" s="53"/>
      <c r="C49" s="41"/>
      <c r="D49" s="41"/>
      <c r="E49" s="13" t="s">
        <v>22</v>
      </c>
      <c r="F49" s="13" t="s">
        <v>23</v>
      </c>
      <c r="G49" s="13" t="s">
        <v>78</v>
      </c>
      <c r="H49" s="13" t="s">
        <v>24</v>
      </c>
      <c r="I49" s="24">
        <v>13950</v>
      </c>
      <c r="J49" s="24">
        <v>13950</v>
      </c>
      <c r="K49" s="24">
        <v>13950</v>
      </c>
      <c r="L49" s="14">
        <f>SUM(I49:K49)</f>
        <v>41850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2"/>
      <c r="B50" s="53"/>
      <c r="C50" s="41"/>
      <c r="D50" s="41"/>
      <c r="E50" s="13" t="s">
        <v>22</v>
      </c>
      <c r="F50" s="13" t="s">
        <v>23</v>
      </c>
      <c r="G50" s="13" t="s">
        <v>86</v>
      </c>
      <c r="H50" s="13" t="s">
        <v>26</v>
      </c>
      <c r="I50" s="24"/>
      <c r="J50" s="24"/>
      <c r="K50" s="24"/>
      <c r="L50" s="14">
        <f>SUM(I50:K50)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2"/>
      <c r="B51" s="54"/>
      <c r="C51" s="42"/>
      <c r="D51" s="42"/>
      <c r="E51" s="13" t="s">
        <v>22</v>
      </c>
      <c r="F51" s="13" t="s">
        <v>23</v>
      </c>
      <c r="G51" s="13" t="s">
        <v>80</v>
      </c>
      <c r="H51" s="13" t="s">
        <v>26</v>
      </c>
      <c r="I51" s="24"/>
      <c r="J51" s="24"/>
      <c r="K51" s="24"/>
      <c r="L51" s="14">
        <f t="shared" si="3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39" t="s">
        <v>50</v>
      </c>
      <c r="B52" s="50" t="s">
        <v>13</v>
      </c>
      <c r="C52" s="47" t="s">
        <v>38</v>
      </c>
      <c r="D52" s="12" t="s">
        <v>6</v>
      </c>
      <c r="E52" s="13"/>
      <c r="F52" s="13"/>
      <c r="G52" s="13"/>
      <c r="H52" s="13"/>
      <c r="I52" s="14">
        <f>SUM(I54:I58)</f>
        <v>0</v>
      </c>
      <c r="J52" s="24"/>
      <c r="K52" s="24"/>
      <c r="L52" s="14">
        <f t="shared" si="3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40"/>
      <c r="B53" s="50"/>
      <c r="C53" s="47"/>
      <c r="D53" s="12" t="s">
        <v>7</v>
      </c>
      <c r="E53" s="13"/>
      <c r="F53" s="13"/>
      <c r="G53" s="13"/>
      <c r="H53" s="13"/>
      <c r="I53" s="17"/>
      <c r="J53" s="24"/>
      <c r="K53" s="24"/>
      <c r="L53" s="14">
        <f t="shared" si="3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40"/>
      <c r="B54" s="50"/>
      <c r="C54" s="47"/>
      <c r="D54" s="36" t="s">
        <v>19</v>
      </c>
      <c r="E54" s="13" t="s">
        <v>22</v>
      </c>
      <c r="F54" s="13" t="s">
        <v>25</v>
      </c>
      <c r="G54" s="13" t="s">
        <v>30</v>
      </c>
      <c r="H54" s="13" t="s">
        <v>21</v>
      </c>
      <c r="I54" s="17"/>
      <c r="J54" s="14"/>
      <c r="K54" s="14"/>
      <c r="L54" s="14">
        <f t="shared" si="3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40"/>
      <c r="B55" s="50"/>
      <c r="C55" s="47"/>
      <c r="D55" s="37"/>
      <c r="E55" s="13" t="s">
        <v>22</v>
      </c>
      <c r="F55" s="13" t="s">
        <v>25</v>
      </c>
      <c r="G55" s="13" t="s">
        <v>58</v>
      </c>
      <c r="H55" s="13" t="s">
        <v>21</v>
      </c>
      <c r="I55" s="17"/>
      <c r="J55" s="17"/>
      <c r="K55" s="17"/>
      <c r="L55" s="14">
        <f t="shared" si="3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1.5">
      <c r="A56" s="40"/>
      <c r="B56" s="50"/>
      <c r="C56" s="47"/>
      <c r="D56" s="12" t="s">
        <v>16</v>
      </c>
      <c r="E56" s="13" t="s">
        <v>31</v>
      </c>
      <c r="F56" s="13" t="s">
        <v>25</v>
      </c>
      <c r="G56" s="13" t="s">
        <v>32</v>
      </c>
      <c r="H56" s="13" t="s">
        <v>26</v>
      </c>
      <c r="I56" s="17"/>
      <c r="J56" s="17"/>
      <c r="K56" s="17"/>
      <c r="L56" s="14">
        <f t="shared" si="3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40"/>
      <c r="B57" s="50"/>
      <c r="C57" s="47"/>
      <c r="D57" s="12" t="s">
        <v>18</v>
      </c>
      <c r="E57" s="13" t="s">
        <v>24</v>
      </c>
      <c r="F57" s="13" t="s">
        <v>25</v>
      </c>
      <c r="G57" s="13" t="s">
        <v>32</v>
      </c>
      <c r="H57" s="13" t="s">
        <v>26</v>
      </c>
      <c r="I57" s="17">
        <v>0</v>
      </c>
      <c r="J57" s="17"/>
      <c r="K57" s="17"/>
      <c r="L57" s="14">
        <f t="shared" si="3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40"/>
      <c r="B58" s="50"/>
      <c r="C58" s="47"/>
      <c r="D58" s="12" t="s">
        <v>17</v>
      </c>
      <c r="E58" s="13" t="s">
        <v>26</v>
      </c>
      <c r="F58" s="13" t="s">
        <v>33</v>
      </c>
      <c r="G58" s="13" t="s">
        <v>32</v>
      </c>
      <c r="H58" s="13" t="s">
        <v>26</v>
      </c>
      <c r="I58" s="17">
        <v>0</v>
      </c>
      <c r="J58" s="17"/>
      <c r="K58" s="17"/>
      <c r="L58" s="14">
        <f t="shared" si="3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1.5">
      <c r="A59" s="45" t="s">
        <v>49</v>
      </c>
      <c r="B59" s="43" t="s">
        <v>14</v>
      </c>
      <c r="C59" s="47" t="s">
        <v>39</v>
      </c>
      <c r="D59" s="30" t="s">
        <v>6</v>
      </c>
      <c r="E59" s="13"/>
      <c r="F59" s="13"/>
      <c r="G59" s="13"/>
      <c r="H59" s="13"/>
      <c r="I59" s="19">
        <f>I61+I65+I63+I64+I62</f>
        <v>36051.745</v>
      </c>
      <c r="J59" s="19">
        <f>J61+J65+J63+J64+J62</f>
        <v>12432.259</v>
      </c>
      <c r="K59" s="19">
        <f>K61+K65+K63+K64+K62</f>
        <v>0</v>
      </c>
      <c r="L59" s="19">
        <f>L61+L65+L62</f>
        <v>48484.004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46"/>
      <c r="B60" s="44"/>
      <c r="C60" s="48"/>
      <c r="D60" s="30" t="s">
        <v>7</v>
      </c>
      <c r="E60" s="13"/>
      <c r="F60" s="13"/>
      <c r="G60" s="13"/>
      <c r="H60" s="13"/>
      <c r="I60" s="17"/>
      <c r="J60" s="17">
        <v>0</v>
      </c>
      <c r="K60" s="17">
        <v>0</v>
      </c>
      <c r="L60" s="1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46"/>
      <c r="B61" s="44"/>
      <c r="C61" s="48"/>
      <c r="D61" s="36" t="s">
        <v>19</v>
      </c>
      <c r="E61" s="13" t="s">
        <v>22</v>
      </c>
      <c r="F61" s="13" t="s">
        <v>25</v>
      </c>
      <c r="G61" s="13" t="s">
        <v>87</v>
      </c>
      <c r="H61" s="13" t="s">
        <v>21</v>
      </c>
      <c r="I61" s="18">
        <v>13439.62</v>
      </c>
      <c r="J61" s="17">
        <v>0</v>
      </c>
      <c r="K61" s="17">
        <v>0</v>
      </c>
      <c r="L61" s="14">
        <f>SUM(I61:K61)</f>
        <v>13439.62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46"/>
      <c r="B62" s="44"/>
      <c r="C62" s="48"/>
      <c r="D62" s="37"/>
      <c r="E62" s="13" t="s">
        <v>22</v>
      </c>
      <c r="F62" s="13" t="s">
        <v>25</v>
      </c>
      <c r="G62" s="13" t="s">
        <v>88</v>
      </c>
      <c r="H62" s="22" t="s">
        <v>21</v>
      </c>
      <c r="I62" s="18">
        <v>22612.125</v>
      </c>
      <c r="J62" s="17">
        <v>12432.259</v>
      </c>
      <c r="K62" s="17"/>
      <c r="L62" s="14">
        <f>SUM(I62:K62)</f>
        <v>35044.384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46"/>
      <c r="B63" s="44"/>
      <c r="C63" s="48"/>
      <c r="D63" s="37"/>
      <c r="E63" s="13"/>
      <c r="F63" s="13"/>
      <c r="G63" s="13"/>
      <c r="H63" s="13"/>
      <c r="I63" s="18"/>
      <c r="J63" s="17"/>
      <c r="K63" s="17"/>
      <c r="L63" s="1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46"/>
      <c r="B64" s="44"/>
      <c r="C64" s="48"/>
      <c r="D64" s="37"/>
      <c r="E64" s="13"/>
      <c r="F64" s="13"/>
      <c r="G64" s="13"/>
      <c r="H64" s="13"/>
      <c r="I64" s="18"/>
      <c r="J64" s="18"/>
      <c r="K64" s="18"/>
      <c r="L64" s="1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6"/>
      <c r="B65" s="44"/>
      <c r="C65" s="48"/>
      <c r="D65" s="38"/>
      <c r="E65" s="13"/>
      <c r="F65" s="13"/>
      <c r="G65" s="13"/>
      <c r="H65" s="22"/>
      <c r="I65" s="18">
        <v>0</v>
      </c>
      <c r="J65" s="18"/>
      <c r="K65" s="20"/>
      <c r="L65" s="14">
        <f>SUM(I65:K65)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>
      <c r="A66" s="39" t="s">
        <v>48</v>
      </c>
      <c r="B66" s="50" t="s">
        <v>15</v>
      </c>
      <c r="C66" s="49" t="s">
        <v>40</v>
      </c>
      <c r="D66" s="30" t="s">
        <v>6</v>
      </c>
      <c r="E66" s="13"/>
      <c r="F66" s="13"/>
      <c r="G66" s="13"/>
      <c r="H66" s="13"/>
      <c r="I66" s="19">
        <f>I68+I69+I71+I72+I77+I70+I73+I75+I74+I78+I76</f>
        <v>59835.71000000001</v>
      </c>
      <c r="J66" s="19">
        <f>J69+J70+J72+J73+J79+J71+J74+J68+J77+J75+J78</f>
        <v>43696.409</v>
      </c>
      <c r="K66" s="19">
        <f>K69+K70+K72+K73+K79+K71+K74+K68+K77+K75+K78</f>
        <v>43696.409</v>
      </c>
      <c r="L66" s="19">
        <f>L68+L69+L71+L72+L77+L70+L73+L75+L74+L78</f>
        <v>143228.528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39"/>
      <c r="B67" s="50"/>
      <c r="C67" s="49"/>
      <c r="D67" s="30" t="s">
        <v>7</v>
      </c>
      <c r="E67" s="13"/>
      <c r="F67" s="13"/>
      <c r="G67" s="13"/>
      <c r="H67" s="13"/>
      <c r="I67" s="19"/>
      <c r="J67" s="17"/>
      <c r="K67" s="17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0"/>
      <c r="B68" s="51"/>
      <c r="C68" s="41"/>
      <c r="D68" s="36" t="s">
        <v>19</v>
      </c>
      <c r="E68" s="13" t="s">
        <v>22</v>
      </c>
      <c r="F68" s="13" t="s">
        <v>27</v>
      </c>
      <c r="G68" s="13" t="s">
        <v>64</v>
      </c>
      <c r="H68" s="13" t="s">
        <v>28</v>
      </c>
      <c r="I68" s="26">
        <v>21455.83</v>
      </c>
      <c r="J68" s="26">
        <v>20955.83</v>
      </c>
      <c r="K68" s="26">
        <v>20955.83</v>
      </c>
      <c r="L68" s="14">
        <f aca="true" t="shared" si="4" ref="L68:L77">SUM(I68:K68)</f>
        <v>63367.490000000005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40"/>
      <c r="B69" s="51"/>
      <c r="C69" s="41"/>
      <c r="D69" s="41"/>
      <c r="E69" s="13" t="s">
        <v>22</v>
      </c>
      <c r="F69" s="13" t="s">
        <v>27</v>
      </c>
      <c r="G69" s="13" t="s">
        <v>65</v>
      </c>
      <c r="H69" s="13" t="s">
        <v>29</v>
      </c>
      <c r="I69" s="26">
        <v>2400</v>
      </c>
      <c r="J69" s="26">
        <v>2400</v>
      </c>
      <c r="K69" s="26">
        <v>2400</v>
      </c>
      <c r="L69" s="14">
        <f t="shared" si="4"/>
        <v>7200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40"/>
      <c r="B70" s="51"/>
      <c r="C70" s="41"/>
      <c r="D70" s="41"/>
      <c r="E70" s="13" t="s">
        <v>22</v>
      </c>
      <c r="F70" s="13" t="s">
        <v>27</v>
      </c>
      <c r="G70" s="13" t="s">
        <v>65</v>
      </c>
      <c r="H70" s="13" t="s">
        <v>41</v>
      </c>
      <c r="I70" s="27">
        <v>6312.826</v>
      </c>
      <c r="J70" s="27">
        <v>6204.126</v>
      </c>
      <c r="K70" s="27">
        <v>6204.126</v>
      </c>
      <c r="L70" s="14">
        <f t="shared" si="4"/>
        <v>18721.078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40"/>
      <c r="B71" s="51"/>
      <c r="C71" s="41"/>
      <c r="D71" s="41"/>
      <c r="E71" s="13" t="s">
        <v>22</v>
      </c>
      <c r="F71" s="13" t="s">
        <v>27</v>
      </c>
      <c r="G71" s="13" t="s">
        <v>66</v>
      </c>
      <c r="H71" s="13" t="s">
        <v>22</v>
      </c>
      <c r="I71" s="27">
        <v>2043.949</v>
      </c>
      <c r="J71" s="27">
        <v>2043.949</v>
      </c>
      <c r="K71" s="27">
        <v>2043.949</v>
      </c>
      <c r="L71" s="14">
        <f t="shared" si="4"/>
        <v>6131.847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40"/>
      <c r="B72" s="51"/>
      <c r="C72" s="41"/>
      <c r="D72" s="41"/>
      <c r="E72" s="13" t="s">
        <v>22</v>
      </c>
      <c r="F72" s="13" t="s">
        <v>27</v>
      </c>
      <c r="G72" s="13" t="s">
        <v>64</v>
      </c>
      <c r="H72" s="13" t="s">
        <v>26</v>
      </c>
      <c r="I72" s="27">
        <v>2537.504</v>
      </c>
      <c r="J72" s="27">
        <v>2087.504</v>
      </c>
      <c r="K72" s="27">
        <v>2087.504</v>
      </c>
      <c r="L72" s="14">
        <f t="shared" si="4"/>
        <v>6712.512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40"/>
      <c r="B73" s="51"/>
      <c r="C73" s="41"/>
      <c r="D73" s="41"/>
      <c r="E73" s="13" t="s">
        <v>22</v>
      </c>
      <c r="F73" s="13" t="s">
        <v>27</v>
      </c>
      <c r="G73" s="13" t="s">
        <v>65</v>
      </c>
      <c r="H73" s="13" t="s">
        <v>69</v>
      </c>
      <c r="I73" s="27">
        <v>5</v>
      </c>
      <c r="J73" s="27">
        <v>5</v>
      </c>
      <c r="K73" s="27">
        <v>5</v>
      </c>
      <c r="L73" s="14">
        <f t="shared" si="4"/>
        <v>15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40"/>
      <c r="B74" s="51"/>
      <c r="C74" s="41"/>
      <c r="D74" s="41"/>
      <c r="E74" s="13" t="s">
        <v>22</v>
      </c>
      <c r="F74" s="13" t="s">
        <v>68</v>
      </c>
      <c r="G74" s="13" t="s">
        <v>89</v>
      </c>
      <c r="H74" s="13" t="s">
        <v>26</v>
      </c>
      <c r="I74" s="27">
        <v>10080.601</v>
      </c>
      <c r="J74" s="27">
        <v>0</v>
      </c>
      <c r="K74" s="27">
        <v>0</v>
      </c>
      <c r="L74" s="14">
        <f t="shared" si="4"/>
        <v>10080.601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40"/>
      <c r="B75" s="51"/>
      <c r="C75" s="41"/>
      <c r="D75" s="41"/>
      <c r="E75" s="13" t="s">
        <v>22</v>
      </c>
      <c r="F75" s="13" t="s">
        <v>68</v>
      </c>
      <c r="G75" s="13" t="s">
        <v>90</v>
      </c>
      <c r="H75" s="13" t="s">
        <v>26</v>
      </c>
      <c r="I75" s="27">
        <v>1000</v>
      </c>
      <c r="J75" s="27">
        <v>0</v>
      </c>
      <c r="K75" s="27">
        <v>0</v>
      </c>
      <c r="L75" s="14">
        <f>SUM(I75:K75)</f>
        <v>1000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40"/>
      <c r="B76" s="51"/>
      <c r="C76" s="41"/>
      <c r="D76" s="41"/>
      <c r="E76" s="13" t="s">
        <v>22</v>
      </c>
      <c r="F76" s="13" t="s">
        <v>68</v>
      </c>
      <c r="G76" s="13" t="s">
        <v>90</v>
      </c>
      <c r="H76" s="13" t="s">
        <v>26</v>
      </c>
      <c r="I76" s="27">
        <v>4000</v>
      </c>
      <c r="J76" s="27"/>
      <c r="K76" s="27"/>
      <c r="L76" s="1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40"/>
      <c r="B77" s="51"/>
      <c r="C77" s="41"/>
      <c r="D77" s="41"/>
      <c r="E77" s="13" t="s">
        <v>22</v>
      </c>
      <c r="F77" s="13" t="s">
        <v>68</v>
      </c>
      <c r="G77" s="13" t="s">
        <v>93</v>
      </c>
      <c r="H77" s="13" t="s">
        <v>24</v>
      </c>
      <c r="I77" s="28">
        <v>550</v>
      </c>
      <c r="J77" s="27"/>
      <c r="K77" s="27"/>
      <c r="L77" s="14">
        <f t="shared" si="4"/>
        <v>550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>
      <c r="A78" s="40"/>
      <c r="B78" s="51"/>
      <c r="C78" s="42"/>
      <c r="D78" s="42"/>
      <c r="E78" s="13" t="s">
        <v>22</v>
      </c>
      <c r="F78" s="13" t="s">
        <v>68</v>
      </c>
      <c r="G78" s="13" t="s">
        <v>73</v>
      </c>
      <c r="H78" s="13" t="s">
        <v>26</v>
      </c>
      <c r="I78" s="29">
        <v>9450</v>
      </c>
      <c r="J78" s="27">
        <v>10000</v>
      </c>
      <c r="K78" s="27">
        <v>10000</v>
      </c>
      <c r="L78" s="14">
        <f>SUM(I78:K78)</f>
        <v>29450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8"/>
      <c r="C79" s="9"/>
      <c r="D79" s="7"/>
      <c r="E79" s="4"/>
      <c r="F79" s="4"/>
      <c r="G79" s="4"/>
      <c r="H79" s="4"/>
      <c r="I79" s="4"/>
      <c r="J79" s="35"/>
      <c r="K79" s="35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</sheetData>
  <sheetProtection/>
  <mergeCells count="37">
    <mergeCell ref="A12:A13"/>
    <mergeCell ref="A14:A19"/>
    <mergeCell ref="B14:B19"/>
    <mergeCell ref="C14:C19"/>
    <mergeCell ref="I2:L2"/>
    <mergeCell ref="B12:B13"/>
    <mergeCell ref="I5:L5"/>
    <mergeCell ref="I6:L8"/>
    <mergeCell ref="E12:H12"/>
    <mergeCell ref="B10:L10"/>
    <mergeCell ref="A52:A58"/>
    <mergeCell ref="B52:B58"/>
    <mergeCell ref="C12:C13"/>
    <mergeCell ref="D12:D13"/>
    <mergeCell ref="L12:L13"/>
    <mergeCell ref="C52:C58"/>
    <mergeCell ref="D54:D55"/>
    <mergeCell ref="A20:A22"/>
    <mergeCell ref="B20:B22"/>
    <mergeCell ref="C20:C22"/>
    <mergeCell ref="D28:D40"/>
    <mergeCell ref="A41:A51"/>
    <mergeCell ref="B41:B51"/>
    <mergeCell ref="C41:C51"/>
    <mergeCell ref="D43:D51"/>
    <mergeCell ref="A26:A40"/>
    <mergeCell ref="B26:B40"/>
    <mergeCell ref="D22:D25"/>
    <mergeCell ref="A66:A78"/>
    <mergeCell ref="D68:D78"/>
    <mergeCell ref="D61:D65"/>
    <mergeCell ref="B59:B65"/>
    <mergeCell ref="A59:A65"/>
    <mergeCell ref="C59:C65"/>
    <mergeCell ref="C66:C78"/>
    <mergeCell ref="B66:B78"/>
    <mergeCell ref="C26:C40"/>
  </mergeCells>
  <printOptions/>
  <pageMargins left="0.6" right="0.31496062992125984" top="1.1811023622047245" bottom="0.5118110236220472" header="0.31496062992125984" footer="0.2362204724409449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2023-07-31T03:54:17Z</cp:lastPrinted>
  <dcterms:created xsi:type="dcterms:W3CDTF">1996-10-08T23:32:33Z</dcterms:created>
  <dcterms:modified xsi:type="dcterms:W3CDTF">2023-07-31T03:54:36Z</dcterms:modified>
  <cp:category/>
  <cp:version/>
  <cp:contentType/>
  <cp:contentStatus/>
</cp:coreProperties>
</file>