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Форма 1" sheetId="1" r:id="rId1"/>
    <sheet name="Форма 2" sheetId="2" r:id="rId2"/>
  </sheets>
  <definedNames/>
  <calcPr fullCalcOnLoad="1" refMode="R1C1"/>
</workbook>
</file>

<file path=xl/sharedStrings.xml><?xml version="1.0" encoding="utf-8"?>
<sst xmlns="http://schemas.openxmlformats.org/spreadsheetml/2006/main" count="326" uniqueCount="90">
  <si>
    <t>Приложение № 1 к постановлению</t>
  </si>
  <si>
    <t>администрации Туруханского района</t>
  </si>
  <si>
    <t>Форма № 1</t>
  </si>
  <si>
    <t>Раздел № 1. Стоимость услуг и (или) работ по капитальному ремонту общего имущества в многоквартирных домах, включенных в краткосрочный план на 2020 год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</si>
  <si>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</si>
  <si>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</si>
  <si>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</si>
  <si>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</si>
  <si>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</si>
  <si>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</si>
  <si>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</si>
  <si>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</si>
  <si>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</si>
  <si>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</si>
  <si>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</si>
  <si>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</si>
  <si>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</si>
  <si>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</si>
  <si>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</si>
  <si>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</si>
  <si>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</si>
  <si>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</si>
  <si>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</si>
  <si>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</si>
  <si>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</si>
  <si>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</si>
  <si>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</si>
  <si>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</si>
  <si>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</si>
  <si>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</si>
  <si>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</si>
  <si>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</si>
  <si>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</si>
  <si>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</si>
  <si>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</si>
  <si>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</si>
  <si>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</si>
  <si>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</si>
  <si>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</si>
  <si>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1.1</t>
  </si>
  <si>
    <t>г. Игарка, мкр 1-й, д. 1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</si>
  <si>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</si>
  <si>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</si>
  <si>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</si>
  <si>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</si>
  <si>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</si>
  <si>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</si>
  <si>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</si>
  <si>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</si>
  <si>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</si>
  <si>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</si>
  <si>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</si>
  <si>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</t>
  </si>
  <si>
    <t>г. Игарка, мкр 1-й, д. 4</t>
  </si>
  <si>
    <t>1.3</t>
  </si>
  <si>
    <t>г. Игарка, мкр 1-й, д. 5</t>
  </si>
  <si>
    <t>1.4</t>
  </si>
  <si>
    <t>г. Игарка, мкр 1-й, д. 27</t>
  </si>
  <si>
    <t>1.5</t>
  </si>
  <si>
    <t>п Бор, ул Зеленая, д. 2</t>
  </si>
  <si>
    <t>1.6</t>
  </si>
  <si>
    <t>п Бор, ул Зеленая, д. 19</t>
  </si>
  <si>
    <t>1.7</t>
  </si>
  <si>
    <t>п Бор, ул Кирова, д. 90Б</t>
  </si>
  <si>
    <t>1.8</t>
  </si>
  <si>
    <t>п Бор, ул Лесная, д. 7</t>
  </si>
  <si>
    <t>1.9</t>
  </si>
  <si>
    <t>п Бор, ул Солнечная, д. 4</t>
  </si>
  <si>
    <t>1.10</t>
  </si>
  <si>
    <t>с Туруханск, ул Борцов Революции, д. 17</t>
  </si>
  <si>
    <t>1.11</t>
  </si>
  <si>
    <t>с Туруханск, ул Лесная, д. 31</t>
  </si>
  <si>
    <t>1.12</t>
  </si>
  <si>
    <t>1.13</t>
  </si>
  <si>
    <t>с Туруханск, ул Масленникова, д. 29</t>
  </si>
  <si>
    <t>Итого по счету регионального оператора</t>
  </si>
  <si>
    <t>X</t>
  </si>
  <si>
    <t>Всего по Туруханский муниципальный район</t>
  </si>
  <si>
    <t>Форма № 2</t>
  </si>
  <si>
    <t>Раздел № 2. Объем работ и (или) услуг по капитальному ремонту общего имущества в многоквартирных домах, включенных в краткосрочный план на 2020 год</t>
  </si>
  <si>
    <t>Объем услуг и (или) работ по капитальному ремонту общего имущества многоквартирного дома</t>
  </si>
  <si>
    <t>ремонт крыши</t>
  </si>
  <si>
    <t>ремонт или замена лифтового оборудования, признанного непригодным для эксплуатации,  ремонт лифтовых шахт</t>
  </si>
  <si>
    <t>кв. м</t>
  </si>
  <si>
    <t>ед.</t>
  </si>
  <si>
    <t>п. м</t>
  </si>
  <si>
    <t>куб. м</t>
  </si>
  <si>
    <t>1.14</t>
  </si>
  <si>
    <t>с Туруханск, ул Масленникова, д. 27</t>
  </si>
  <si>
    <t>от  19.05.2020   №  305 -п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</si>
</sst>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#\ ###\ 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168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168" fontId="0" fillId="0" borderId="11" xfId="0" applyNumberFormat="1" applyFont="1" applyFill="1" applyBorder="1" applyAlignment="1">
      <alignment horizontal="center" vertical="center" textRotation="90" wrapText="1"/>
    </xf>
    <xf numFmtId="168" fontId="0" fillId="0" borderId="12" xfId="0" applyNumberFormat="1" applyFont="1" applyFill="1" applyBorder="1" applyAlignment="1">
      <alignment horizontal="center" vertical="center" textRotation="90" wrapText="1"/>
    </xf>
    <xf numFmtId="168" fontId="0" fillId="0" borderId="13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68" fontId="2" fillId="0" borderId="11" xfId="0" applyNumberFormat="1" applyFont="1" applyFill="1" applyBorder="1" applyAlignment="1">
      <alignment horizontal="center" vertical="center" textRotation="90" wrapText="1"/>
    </xf>
    <xf numFmtId="168" fontId="2" fillId="0" borderId="12" xfId="0" applyNumberFormat="1" applyFont="1" applyFill="1" applyBorder="1" applyAlignment="1">
      <alignment horizontal="center" vertical="center" textRotation="90" wrapText="1"/>
    </xf>
    <xf numFmtId="168" fontId="2" fillId="0" borderId="13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PageLayoutView="0" workbookViewId="0" topLeftCell="A1">
      <selection activeCell="G10" sqref="G10:G11"/>
    </sheetView>
  </sheetViews>
  <sheetFormatPr defaultColWidth="9.140625" defaultRowHeight="12.75"/>
  <cols>
    <col min="1" max="2" width="3.8515625" style="0" customWidth="1"/>
    <col min="3" max="3" width="4.57421875" style="0" customWidth="1"/>
    <col min="4" max="4" width="8.57421875" style="0" customWidth="1"/>
    <col min="5" max="5" width="21.00390625" style="0" customWidth="1"/>
    <col min="6" max="6" width="14.28125" style="0" customWidth="1"/>
    <col min="7" max="16" width="13.28125" style="0" customWidth="1"/>
  </cols>
  <sheetData>
    <row r="1" spans="11:16" ht="48.75" customHeight="1">
      <c r="K1" s="1"/>
      <c r="L1" s="1"/>
      <c r="M1" s="25" t="s">
        <v>0</v>
      </c>
      <c r="N1" s="25"/>
      <c r="O1" s="25"/>
      <c r="P1" s="25"/>
    </row>
    <row r="2" spans="11:16" ht="15.75" customHeight="1">
      <c r="K2" s="1"/>
      <c r="L2" s="1"/>
      <c r="M2" s="26" t="s">
        <v>1</v>
      </c>
      <c r="N2" s="26"/>
      <c r="O2" s="26"/>
      <c r="P2" s="26"/>
    </row>
    <row r="3" spans="11:16" ht="15.75" customHeight="1">
      <c r="K3" s="1"/>
      <c r="L3" s="1"/>
      <c r="M3" s="26" t="s">
        <v>89</v>
      </c>
      <c r="N3" s="26"/>
      <c r="O3" s="26"/>
      <c r="P3" s="26"/>
    </row>
    <row r="4" spans="11:16" ht="12.75">
      <c r="K4" s="1"/>
      <c r="L4" s="1"/>
      <c r="M4" s="1"/>
      <c r="N4" s="1"/>
      <c r="O4" s="1"/>
      <c r="P4" s="1"/>
    </row>
    <row r="5" spans="10:16" ht="12.75">
      <c r="J5" s="27" t="s">
        <v>2</v>
      </c>
      <c r="K5" s="27"/>
      <c r="L5" s="27"/>
      <c r="M5" s="27"/>
      <c r="N5" s="27"/>
      <c r="O5" s="27"/>
      <c r="P5" s="27"/>
    </row>
    <row r="6" spans="1:16" ht="1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ht="12.75">
      <c r="A8" s="29" t="s">
        <v>4</v>
      </c>
      <c r="B8" s="29" t="s">
        <v>5</v>
      </c>
      <c r="C8" s="29" t="s">
        <v>6</v>
      </c>
      <c r="D8" s="32" t="s">
        <v>7</v>
      </c>
      <c r="E8" s="33"/>
      <c r="F8" s="38" t="s">
        <v>8</v>
      </c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6" ht="12.75">
      <c r="A9" s="30"/>
      <c r="B9" s="30"/>
      <c r="C9" s="30"/>
      <c r="D9" s="34"/>
      <c r="E9" s="35"/>
      <c r="F9" s="29" t="s">
        <v>9</v>
      </c>
      <c r="G9" s="38" t="s">
        <v>10</v>
      </c>
      <c r="H9" s="39"/>
      <c r="I9" s="39"/>
      <c r="J9" s="39"/>
      <c r="K9" s="39"/>
      <c r="L9" s="39"/>
      <c r="M9" s="39"/>
      <c r="N9" s="39"/>
      <c r="O9" s="39"/>
      <c r="P9" s="40"/>
    </row>
    <row r="10" spans="1:16" ht="54" customHeight="1">
      <c r="A10" s="30"/>
      <c r="B10" s="30"/>
      <c r="C10" s="30"/>
      <c r="D10" s="34"/>
      <c r="E10" s="35"/>
      <c r="F10" s="30"/>
      <c r="G10" s="29" t="s">
        <v>11</v>
      </c>
      <c r="H10" s="29" t="s">
        <v>12</v>
      </c>
      <c r="I10" s="38" t="s">
        <v>13</v>
      </c>
      <c r="J10" s="39"/>
      <c r="K10" s="39"/>
      <c r="L10" s="39"/>
      <c r="M10" s="40"/>
      <c r="N10" s="29" t="s">
        <v>14</v>
      </c>
      <c r="O10" s="29" t="s">
        <v>15</v>
      </c>
      <c r="P10" s="29" t="s">
        <v>16</v>
      </c>
    </row>
    <row r="11" spans="1:16" ht="198" customHeight="1">
      <c r="A11" s="31"/>
      <c r="B11" s="31"/>
      <c r="C11" s="31"/>
      <c r="D11" s="36"/>
      <c r="E11" s="37"/>
      <c r="F11" s="31"/>
      <c r="G11" s="31"/>
      <c r="H11" s="31"/>
      <c r="I11" s="2" t="s">
        <v>17</v>
      </c>
      <c r="J11" s="2" t="s">
        <v>18</v>
      </c>
      <c r="K11" s="2" t="s">
        <v>19</v>
      </c>
      <c r="L11" s="2" t="s">
        <v>20</v>
      </c>
      <c r="M11" s="2" t="s">
        <v>21</v>
      </c>
      <c r="N11" s="31"/>
      <c r="O11" s="31"/>
      <c r="P11" s="31"/>
    </row>
    <row r="12" spans="1:16" ht="12.75">
      <c r="A12" s="3" t="s">
        <v>22</v>
      </c>
      <c r="B12" s="3" t="s">
        <v>23</v>
      </c>
      <c r="C12" s="3" t="s">
        <v>24</v>
      </c>
      <c r="D12" s="38" t="s">
        <v>25</v>
      </c>
      <c r="E12" s="40"/>
      <c r="F12" s="3" t="s">
        <v>26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  <c r="M12" s="3" t="s">
        <v>33</v>
      </c>
      <c r="N12" s="3" t="s">
        <v>34</v>
      </c>
      <c r="O12" s="3" t="s">
        <v>35</v>
      </c>
      <c r="P12" s="3" t="s">
        <v>36</v>
      </c>
    </row>
    <row r="13" spans="1:16" ht="12.75">
      <c r="A13" s="38" t="s">
        <v>37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ht="12.75">
      <c r="A14" s="38" t="s">
        <v>38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ht="25.5" customHeight="1">
      <c r="A15" s="16" t="s">
        <v>39</v>
      </c>
      <c r="B15" s="16" t="s">
        <v>40</v>
      </c>
      <c r="C15" s="20">
        <v>3533.1</v>
      </c>
      <c r="D15" s="16" t="s">
        <v>41</v>
      </c>
      <c r="E15" s="4" t="s">
        <v>42</v>
      </c>
      <c r="F15" s="5">
        <f>G15</f>
        <v>27088842.996</v>
      </c>
      <c r="G15" s="5">
        <f>C15*G22</f>
        <v>27088842.996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ht="25.5" customHeight="1">
      <c r="A16" s="17"/>
      <c r="B16" s="17"/>
      <c r="C16" s="21"/>
      <c r="D16" s="18"/>
      <c r="E16" s="4" t="s">
        <v>43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89.25" customHeight="1">
      <c r="A17" s="17"/>
      <c r="B17" s="17"/>
      <c r="C17" s="21"/>
      <c r="D17" s="16" t="s">
        <v>44</v>
      </c>
      <c r="E17" s="4" t="s">
        <v>45</v>
      </c>
      <c r="F17" s="5">
        <v>0</v>
      </c>
      <c r="G17" s="5">
        <v>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17"/>
      <c r="B18" s="17"/>
      <c r="C18" s="21"/>
      <c r="D18" s="17"/>
      <c r="E18" s="4" t="s">
        <v>46</v>
      </c>
      <c r="F18" s="5">
        <v>0</v>
      </c>
      <c r="G18" s="5"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17"/>
      <c r="B19" s="17"/>
      <c r="C19" s="21"/>
      <c r="D19" s="17"/>
      <c r="E19" s="4" t="s">
        <v>47</v>
      </c>
      <c r="F19" s="5">
        <v>0</v>
      </c>
      <c r="G19" s="5"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17"/>
      <c r="B20" s="17"/>
      <c r="C20" s="21"/>
      <c r="D20" s="18"/>
      <c r="E20" s="4" t="s">
        <v>48</v>
      </c>
      <c r="F20" s="5">
        <v>0</v>
      </c>
      <c r="G20" s="5">
        <v>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17"/>
      <c r="B21" s="17"/>
      <c r="C21" s="21"/>
      <c r="D21" s="23" t="s">
        <v>49</v>
      </c>
      <c r="E21" s="24"/>
      <c r="F21" s="5">
        <f>G21</f>
        <v>27088842.996</v>
      </c>
      <c r="G21" s="5">
        <f>G15</f>
        <v>27088842.996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64.5" customHeight="1">
      <c r="A22" s="17"/>
      <c r="B22" s="17"/>
      <c r="C22" s="21"/>
      <c r="D22" s="23" t="s">
        <v>50</v>
      </c>
      <c r="E22" s="24"/>
      <c r="F22" s="5">
        <f>G22</f>
        <v>7667.16</v>
      </c>
      <c r="G22" s="5">
        <v>7667.16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64.5" customHeight="1">
      <c r="A23" s="18"/>
      <c r="B23" s="18"/>
      <c r="C23" s="22"/>
      <c r="D23" s="23" t="s">
        <v>51</v>
      </c>
      <c r="E23" s="24"/>
      <c r="F23" s="4"/>
      <c r="G23" s="5">
        <f>G22</f>
        <v>7667.16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25.5" customHeight="1">
      <c r="A24" s="16" t="s">
        <v>52</v>
      </c>
      <c r="B24" s="16" t="s">
        <v>53</v>
      </c>
      <c r="C24" s="20">
        <v>3510.9</v>
      </c>
      <c r="D24" s="16" t="s">
        <v>41</v>
      </c>
      <c r="E24" s="4" t="s">
        <v>42</v>
      </c>
      <c r="F24" s="5">
        <f>G24</f>
        <v>26918632.044</v>
      </c>
      <c r="G24" s="5">
        <f>C24*G31</f>
        <v>26918632.044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25.5" customHeight="1">
      <c r="A25" s="17"/>
      <c r="B25" s="17"/>
      <c r="C25" s="21"/>
      <c r="D25" s="18"/>
      <c r="E25" s="4" t="s">
        <v>43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89.25" customHeight="1">
      <c r="A26" s="17"/>
      <c r="B26" s="17"/>
      <c r="C26" s="21"/>
      <c r="D26" s="16" t="s">
        <v>44</v>
      </c>
      <c r="E26" s="4" t="s">
        <v>45</v>
      </c>
      <c r="F26" s="5">
        <v>0</v>
      </c>
      <c r="G26" s="5">
        <v>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17"/>
      <c r="B27" s="17"/>
      <c r="C27" s="21"/>
      <c r="D27" s="17"/>
      <c r="E27" s="4" t="s">
        <v>46</v>
      </c>
      <c r="F27" s="5">
        <v>0</v>
      </c>
      <c r="G27" s="5"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17"/>
      <c r="B28" s="17"/>
      <c r="C28" s="21"/>
      <c r="D28" s="17"/>
      <c r="E28" s="4" t="s">
        <v>47</v>
      </c>
      <c r="F28" s="5">
        <v>0</v>
      </c>
      <c r="G28" s="5"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17"/>
      <c r="B29" s="17"/>
      <c r="C29" s="21"/>
      <c r="D29" s="18"/>
      <c r="E29" s="4" t="s">
        <v>48</v>
      </c>
      <c r="F29" s="5">
        <v>0</v>
      </c>
      <c r="G29" s="5">
        <v>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17"/>
      <c r="B30" s="17"/>
      <c r="C30" s="21"/>
      <c r="D30" s="23" t="s">
        <v>49</v>
      </c>
      <c r="E30" s="24"/>
      <c r="F30" s="5">
        <f>F24</f>
        <v>26918632.044</v>
      </c>
      <c r="G30" s="5">
        <f>G24</f>
        <v>26918632.044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ht="64.5" customHeight="1">
      <c r="A31" s="17"/>
      <c r="B31" s="17"/>
      <c r="C31" s="21"/>
      <c r="D31" s="23" t="s">
        <v>50</v>
      </c>
      <c r="E31" s="24"/>
      <c r="F31" s="5">
        <v>7667.16</v>
      </c>
      <c r="G31" s="5">
        <v>7667.16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ht="64.5" customHeight="1">
      <c r="A32" s="18"/>
      <c r="B32" s="18"/>
      <c r="C32" s="22"/>
      <c r="D32" s="23" t="s">
        <v>51</v>
      </c>
      <c r="E32" s="24"/>
      <c r="F32" s="4"/>
      <c r="G32" s="5">
        <v>7667.16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ht="25.5" customHeight="1">
      <c r="A33" s="16" t="s">
        <v>54</v>
      </c>
      <c r="B33" s="16" t="s">
        <v>55</v>
      </c>
      <c r="C33" s="20">
        <v>3515.1</v>
      </c>
      <c r="D33" s="16" t="s">
        <v>41</v>
      </c>
      <c r="E33" s="4" t="s">
        <v>42</v>
      </c>
      <c r="F33" s="5">
        <f>G33</f>
        <v>26950834.116</v>
      </c>
      <c r="G33" s="5">
        <f>C33*G40</f>
        <v>26950834.116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25.5" customHeight="1">
      <c r="A34" s="17"/>
      <c r="B34" s="17"/>
      <c r="C34" s="21"/>
      <c r="D34" s="18"/>
      <c r="E34" s="4" t="s">
        <v>43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89.25" customHeight="1">
      <c r="A35" s="17"/>
      <c r="B35" s="17"/>
      <c r="C35" s="21"/>
      <c r="D35" s="16" t="s">
        <v>44</v>
      </c>
      <c r="E35" s="4" t="s">
        <v>45</v>
      </c>
      <c r="F35" s="5">
        <v>0</v>
      </c>
      <c r="G35" s="5">
        <v>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17"/>
      <c r="B36" s="17"/>
      <c r="C36" s="21"/>
      <c r="D36" s="17"/>
      <c r="E36" s="4" t="s">
        <v>46</v>
      </c>
      <c r="F36" s="5">
        <v>0</v>
      </c>
      <c r="G36" s="5">
        <v>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17"/>
      <c r="B37" s="17"/>
      <c r="C37" s="21"/>
      <c r="D37" s="17"/>
      <c r="E37" s="4" t="s">
        <v>47</v>
      </c>
      <c r="F37" s="5">
        <v>0</v>
      </c>
      <c r="G37" s="5">
        <v>0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17"/>
      <c r="B38" s="17"/>
      <c r="C38" s="21"/>
      <c r="D38" s="18"/>
      <c r="E38" s="4" t="s">
        <v>48</v>
      </c>
      <c r="F38" s="5">
        <v>0</v>
      </c>
      <c r="G38" s="5">
        <v>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17"/>
      <c r="B39" s="17"/>
      <c r="C39" s="21"/>
      <c r="D39" s="23" t="s">
        <v>49</v>
      </c>
      <c r="E39" s="24"/>
      <c r="F39" s="5">
        <f>F33</f>
        <v>26950834.116</v>
      </c>
      <c r="G39" s="5">
        <f>G33</f>
        <v>26950834.116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ht="64.5" customHeight="1">
      <c r="A40" s="17"/>
      <c r="B40" s="17"/>
      <c r="C40" s="21"/>
      <c r="D40" s="23" t="s">
        <v>50</v>
      </c>
      <c r="E40" s="24"/>
      <c r="F40" s="5">
        <v>7667.16</v>
      </c>
      <c r="G40" s="5">
        <v>7667.16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ht="64.5" customHeight="1">
      <c r="A41" s="18"/>
      <c r="B41" s="18"/>
      <c r="C41" s="22"/>
      <c r="D41" s="23" t="s">
        <v>51</v>
      </c>
      <c r="E41" s="24"/>
      <c r="F41" s="4"/>
      <c r="G41" s="5">
        <v>7667.16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ht="25.5" customHeight="1">
      <c r="A42" s="16" t="s">
        <v>56</v>
      </c>
      <c r="B42" s="16" t="s">
        <v>57</v>
      </c>
      <c r="C42" s="20">
        <v>2363</v>
      </c>
      <c r="D42" s="16" t="s">
        <v>41</v>
      </c>
      <c r="E42" s="4" t="s">
        <v>42</v>
      </c>
      <c r="F42" s="5">
        <f>G42</f>
        <v>18117499.08</v>
      </c>
      <c r="G42" s="5">
        <f>C42*G49</f>
        <v>18117499.08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ht="25.5" customHeight="1">
      <c r="A43" s="17"/>
      <c r="B43" s="17"/>
      <c r="C43" s="21"/>
      <c r="D43" s="18"/>
      <c r="E43" s="4" t="s">
        <v>43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89.25" customHeight="1">
      <c r="A44" s="17"/>
      <c r="B44" s="17"/>
      <c r="C44" s="21"/>
      <c r="D44" s="16" t="s">
        <v>44</v>
      </c>
      <c r="E44" s="4" t="s">
        <v>45</v>
      </c>
      <c r="F44" s="5">
        <v>0</v>
      </c>
      <c r="G44" s="5">
        <v>0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17"/>
      <c r="B45" s="17"/>
      <c r="C45" s="21"/>
      <c r="D45" s="17"/>
      <c r="E45" s="4" t="s">
        <v>46</v>
      </c>
      <c r="F45" s="5">
        <v>0</v>
      </c>
      <c r="G45" s="5">
        <v>0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17"/>
      <c r="B46" s="17"/>
      <c r="C46" s="21"/>
      <c r="D46" s="17"/>
      <c r="E46" s="4" t="s">
        <v>47</v>
      </c>
      <c r="F46" s="5">
        <v>0</v>
      </c>
      <c r="G46" s="5">
        <v>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17"/>
      <c r="B47" s="17"/>
      <c r="C47" s="21"/>
      <c r="D47" s="18"/>
      <c r="E47" s="4" t="s">
        <v>48</v>
      </c>
      <c r="F47" s="5">
        <v>0</v>
      </c>
      <c r="G47" s="5">
        <v>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17"/>
      <c r="B48" s="17"/>
      <c r="C48" s="21"/>
      <c r="D48" s="23" t="s">
        <v>49</v>
      </c>
      <c r="E48" s="24"/>
      <c r="F48" s="5">
        <f>F42</f>
        <v>18117499.08</v>
      </c>
      <c r="G48" s="5">
        <f>G42</f>
        <v>18117499.08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ht="64.5" customHeight="1">
      <c r="A49" s="17"/>
      <c r="B49" s="17"/>
      <c r="C49" s="21"/>
      <c r="D49" s="23" t="s">
        <v>50</v>
      </c>
      <c r="E49" s="24"/>
      <c r="F49" s="5">
        <v>7667.16</v>
      </c>
      <c r="G49" s="5">
        <v>7667.16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ht="64.5" customHeight="1">
      <c r="A50" s="18"/>
      <c r="B50" s="18"/>
      <c r="C50" s="22"/>
      <c r="D50" s="23" t="s">
        <v>51</v>
      </c>
      <c r="E50" s="24"/>
      <c r="F50" s="4"/>
      <c r="G50" s="5">
        <v>7667.16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ht="25.5" customHeight="1">
      <c r="A51" s="16" t="s">
        <v>58</v>
      </c>
      <c r="B51" s="16" t="s">
        <v>59</v>
      </c>
      <c r="C51" s="20">
        <v>855.7</v>
      </c>
      <c r="D51" s="16" t="s">
        <v>41</v>
      </c>
      <c r="E51" s="4" t="s">
        <v>42</v>
      </c>
      <c r="F51" s="5">
        <f>J51+L51+M51</f>
        <v>10557686.499000002</v>
      </c>
      <c r="G51" s="4"/>
      <c r="H51" s="4"/>
      <c r="I51" s="5"/>
      <c r="J51" s="13">
        <f>C51*J58</f>
        <v>7722786.627000001</v>
      </c>
      <c r="K51" s="13"/>
      <c r="L51" s="13">
        <f>C51*L58</f>
        <v>928853.7930000001</v>
      </c>
      <c r="M51" s="13">
        <f>C51*M58</f>
        <v>1906046.079</v>
      </c>
      <c r="N51" s="4"/>
      <c r="O51" s="4"/>
      <c r="P51" s="4"/>
    </row>
    <row r="52" spans="1:16" ht="25.5" customHeight="1">
      <c r="A52" s="17"/>
      <c r="B52" s="17"/>
      <c r="C52" s="21"/>
      <c r="D52" s="18"/>
      <c r="E52" s="4" t="s">
        <v>43</v>
      </c>
      <c r="F52" s="4"/>
      <c r="G52" s="4"/>
      <c r="H52" s="4"/>
      <c r="I52" s="4"/>
      <c r="J52" s="6"/>
      <c r="K52" s="6"/>
      <c r="L52" s="6"/>
      <c r="M52" s="6"/>
      <c r="N52" s="4"/>
      <c r="O52" s="4"/>
      <c r="P52" s="4"/>
    </row>
    <row r="53" spans="1:16" ht="89.25" customHeight="1">
      <c r="A53" s="17"/>
      <c r="B53" s="17"/>
      <c r="C53" s="21"/>
      <c r="D53" s="16" t="s">
        <v>44</v>
      </c>
      <c r="E53" s="4" t="s">
        <v>45</v>
      </c>
      <c r="F53" s="5">
        <v>0</v>
      </c>
      <c r="G53" s="4"/>
      <c r="H53" s="4"/>
      <c r="I53" s="5"/>
      <c r="J53" s="5">
        <v>0</v>
      </c>
      <c r="K53" s="6"/>
      <c r="L53" s="5">
        <v>0</v>
      </c>
      <c r="M53" s="5">
        <v>0</v>
      </c>
      <c r="N53" s="4"/>
      <c r="O53" s="4"/>
      <c r="P53" s="4"/>
    </row>
    <row r="54" spans="1:16" ht="12.75">
      <c r="A54" s="17"/>
      <c r="B54" s="17"/>
      <c r="C54" s="21"/>
      <c r="D54" s="17"/>
      <c r="E54" s="4" t="s">
        <v>46</v>
      </c>
      <c r="F54" s="5">
        <v>0</v>
      </c>
      <c r="G54" s="4"/>
      <c r="H54" s="4"/>
      <c r="I54" s="5"/>
      <c r="J54" s="5">
        <v>0</v>
      </c>
      <c r="K54" s="6"/>
      <c r="L54" s="5">
        <v>0</v>
      </c>
      <c r="M54" s="5">
        <v>0</v>
      </c>
      <c r="N54" s="4"/>
      <c r="O54" s="4"/>
      <c r="P54" s="4"/>
    </row>
    <row r="55" spans="1:16" ht="12.75">
      <c r="A55" s="17"/>
      <c r="B55" s="17"/>
      <c r="C55" s="21"/>
      <c r="D55" s="17"/>
      <c r="E55" s="4" t="s">
        <v>47</v>
      </c>
      <c r="F55" s="5">
        <v>0</v>
      </c>
      <c r="G55" s="4"/>
      <c r="H55" s="4"/>
      <c r="I55" s="5"/>
      <c r="J55" s="5">
        <v>0</v>
      </c>
      <c r="K55" s="6"/>
      <c r="L55" s="5">
        <v>0</v>
      </c>
      <c r="M55" s="5">
        <v>0</v>
      </c>
      <c r="N55" s="4"/>
      <c r="O55" s="4"/>
      <c r="P55" s="4"/>
    </row>
    <row r="56" spans="1:16" ht="12.75">
      <c r="A56" s="17"/>
      <c r="B56" s="17"/>
      <c r="C56" s="21"/>
      <c r="D56" s="18"/>
      <c r="E56" s="4" t="s">
        <v>48</v>
      </c>
      <c r="F56" s="5">
        <v>0</v>
      </c>
      <c r="G56" s="4"/>
      <c r="H56" s="4"/>
      <c r="I56" s="5"/>
      <c r="J56" s="5">
        <v>0</v>
      </c>
      <c r="K56" s="6"/>
      <c r="L56" s="5">
        <v>0</v>
      </c>
      <c r="M56" s="5">
        <v>0</v>
      </c>
      <c r="N56" s="4"/>
      <c r="O56" s="4"/>
      <c r="P56" s="4"/>
    </row>
    <row r="57" spans="1:16" ht="12.75">
      <c r="A57" s="17"/>
      <c r="B57" s="17"/>
      <c r="C57" s="21"/>
      <c r="D57" s="23" t="s">
        <v>49</v>
      </c>
      <c r="E57" s="24"/>
      <c r="F57" s="5">
        <f>F51</f>
        <v>10557686.499000002</v>
      </c>
      <c r="G57" s="4"/>
      <c r="H57" s="4"/>
      <c r="I57" s="5"/>
      <c r="J57" s="6">
        <f>J51</f>
        <v>7722786.627000001</v>
      </c>
      <c r="K57" s="6"/>
      <c r="L57" s="6">
        <f>L51</f>
        <v>928853.7930000001</v>
      </c>
      <c r="M57" s="6">
        <f>M51</f>
        <v>1906046.079</v>
      </c>
      <c r="N57" s="4"/>
      <c r="O57" s="4"/>
      <c r="P57" s="4"/>
    </row>
    <row r="58" spans="1:16" ht="64.5" customHeight="1">
      <c r="A58" s="17"/>
      <c r="B58" s="17"/>
      <c r="C58" s="21"/>
      <c r="D58" s="23" t="s">
        <v>50</v>
      </c>
      <c r="E58" s="24"/>
      <c r="F58" s="5">
        <f>F57/C51</f>
        <v>12338.070000000002</v>
      </c>
      <c r="G58" s="4"/>
      <c r="H58" s="4"/>
      <c r="I58" s="5"/>
      <c r="J58" s="6">
        <f>1452.31+7572.8</f>
        <v>9025.11</v>
      </c>
      <c r="K58" s="6"/>
      <c r="L58" s="6">
        <v>1085.49</v>
      </c>
      <c r="M58" s="6">
        <v>2227.47</v>
      </c>
      <c r="N58" s="4"/>
      <c r="O58" s="4"/>
      <c r="P58" s="4"/>
    </row>
    <row r="59" spans="1:16" ht="64.5" customHeight="1">
      <c r="A59" s="18"/>
      <c r="B59" s="18"/>
      <c r="C59" s="22"/>
      <c r="D59" s="23" t="s">
        <v>51</v>
      </c>
      <c r="E59" s="24"/>
      <c r="F59" s="4"/>
      <c r="G59" s="4"/>
      <c r="H59" s="4"/>
      <c r="I59" s="5"/>
      <c r="J59" s="6">
        <f>1452.31+7572.8</f>
        <v>9025.11</v>
      </c>
      <c r="K59" s="6"/>
      <c r="L59" s="6">
        <v>1085.49</v>
      </c>
      <c r="M59" s="6">
        <v>2227.47</v>
      </c>
      <c r="N59" s="4"/>
      <c r="O59" s="4"/>
      <c r="P59" s="4"/>
    </row>
    <row r="60" spans="1:16" ht="25.5" customHeight="1">
      <c r="A60" s="16" t="s">
        <v>60</v>
      </c>
      <c r="B60" s="16" t="s">
        <v>61</v>
      </c>
      <c r="C60" s="20">
        <v>699.7</v>
      </c>
      <c r="D60" s="16" t="s">
        <v>41</v>
      </c>
      <c r="E60" s="4" t="s">
        <v>42</v>
      </c>
      <c r="F60" s="5">
        <f>O60</f>
        <v>6696793.715000001</v>
      </c>
      <c r="G60" s="4"/>
      <c r="H60" s="4"/>
      <c r="I60" s="5"/>
      <c r="J60" s="4"/>
      <c r="K60" s="4"/>
      <c r="L60" s="4"/>
      <c r="M60" s="4"/>
      <c r="N60" s="4"/>
      <c r="O60" s="13">
        <f>C60*O67</f>
        <v>6696793.715000001</v>
      </c>
      <c r="P60" s="4"/>
    </row>
    <row r="61" spans="1:16" ht="25.5" customHeight="1">
      <c r="A61" s="17"/>
      <c r="B61" s="17"/>
      <c r="C61" s="21"/>
      <c r="D61" s="18"/>
      <c r="E61" s="4" t="s">
        <v>43</v>
      </c>
      <c r="F61" s="4"/>
      <c r="G61" s="4"/>
      <c r="H61" s="4"/>
      <c r="I61" s="4"/>
      <c r="J61" s="4"/>
      <c r="K61" s="4"/>
      <c r="L61" s="4"/>
      <c r="M61" s="4"/>
      <c r="N61" s="4"/>
      <c r="O61" s="6"/>
      <c r="P61" s="4"/>
    </row>
    <row r="62" spans="1:16" ht="89.25" customHeight="1">
      <c r="A62" s="17"/>
      <c r="B62" s="17"/>
      <c r="C62" s="21"/>
      <c r="D62" s="16" t="s">
        <v>44</v>
      </c>
      <c r="E62" s="4" t="s">
        <v>45</v>
      </c>
      <c r="F62" s="5">
        <v>0</v>
      </c>
      <c r="G62" s="4"/>
      <c r="H62" s="4"/>
      <c r="I62" s="5"/>
      <c r="J62" s="4"/>
      <c r="K62" s="4"/>
      <c r="L62" s="4"/>
      <c r="M62" s="4"/>
      <c r="N62" s="4"/>
      <c r="O62" s="5">
        <v>0</v>
      </c>
      <c r="P62" s="4"/>
    </row>
    <row r="63" spans="1:16" ht="12.75">
      <c r="A63" s="17"/>
      <c r="B63" s="17"/>
      <c r="C63" s="21"/>
      <c r="D63" s="17"/>
      <c r="E63" s="4" t="s">
        <v>46</v>
      </c>
      <c r="F63" s="5">
        <v>0</v>
      </c>
      <c r="G63" s="4"/>
      <c r="H63" s="4"/>
      <c r="I63" s="5"/>
      <c r="J63" s="4"/>
      <c r="K63" s="4"/>
      <c r="L63" s="4"/>
      <c r="M63" s="4"/>
      <c r="N63" s="4"/>
      <c r="O63" s="5">
        <v>0</v>
      </c>
      <c r="P63" s="4"/>
    </row>
    <row r="64" spans="1:16" ht="12.75">
      <c r="A64" s="17"/>
      <c r="B64" s="17"/>
      <c r="C64" s="21"/>
      <c r="D64" s="17"/>
      <c r="E64" s="4" t="s">
        <v>47</v>
      </c>
      <c r="F64" s="5">
        <v>0</v>
      </c>
      <c r="G64" s="4"/>
      <c r="H64" s="4"/>
      <c r="I64" s="5"/>
      <c r="J64" s="4"/>
      <c r="K64" s="4"/>
      <c r="L64" s="4"/>
      <c r="M64" s="4"/>
      <c r="N64" s="4"/>
      <c r="O64" s="5">
        <v>0</v>
      </c>
      <c r="P64" s="4"/>
    </row>
    <row r="65" spans="1:16" ht="12.75">
      <c r="A65" s="17"/>
      <c r="B65" s="17"/>
      <c r="C65" s="21"/>
      <c r="D65" s="18"/>
      <c r="E65" s="4" t="s">
        <v>48</v>
      </c>
      <c r="F65" s="5">
        <v>0</v>
      </c>
      <c r="G65" s="4"/>
      <c r="H65" s="4"/>
      <c r="I65" s="5"/>
      <c r="J65" s="4"/>
      <c r="K65" s="4"/>
      <c r="L65" s="4"/>
      <c r="M65" s="4"/>
      <c r="N65" s="4"/>
      <c r="O65" s="5">
        <v>0</v>
      </c>
      <c r="P65" s="4"/>
    </row>
    <row r="66" spans="1:16" ht="12.75">
      <c r="A66" s="17"/>
      <c r="B66" s="17"/>
      <c r="C66" s="21"/>
      <c r="D66" s="23" t="s">
        <v>49</v>
      </c>
      <c r="E66" s="24"/>
      <c r="F66" s="5">
        <f>F60</f>
        <v>6696793.715000001</v>
      </c>
      <c r="G66" s="4"/>
      <c r="H66" s="4"/>
      <c r="I66" s="5"/>
      <c r="J66" s="4"/>
      <c r="K66" s="4"/>
      <c r="L66" s="4"/>
      <c r="M66" s="4"/>
      <c r="N66" s="4"/>
      <c r="O66" s="6">
        <f>O60</f>
        <v>6696793.715000001</v>
      </c>
      <c r="P66" s="4"/>
    </row>
    <row r="67" spans="1:16" ht="64.5" customHeight="1">
      <c r="A67" s="17"/>
      <c r="B67" s="17"/>
      <c r="C67" s="21"/>
      <c r="D67" s="23" t="s">
        <v>50</v>
      </c>
      <c r="E67" s="24"/>
      <c r="F67" s="5">
        <f>F60/C60</f>
        <v>9570.95</v>
      </c>
      <c r="G67" s="4"/>
      <c r="H67" s="4"/>
      <c r="I67" s="5"/>
      <c r="J67" s="4"/>
      <c r="K67" s="4"/>
      <c r="L67" s="4"/>
      <c r="M67" s="4"/>
      <c r="N67" s="4"/>
      <c r="O67" s="6">
        <v>9570.95</v>
      </c>
      <c r="P67" s="4"/>
    </row>
    <row r="68" spans="1:16" ht="64.5" customHeight="1">
      <c r="A68" s="18"/>
      <c r="B68" s="18"/>
      <c r="C68" s="22"/>
      <c r="D68" s="23" t="s">
        <v>51</v>
      </c>
      <c r="E68" s="24"/>
      <c r="F68" s="4"/>
      <c r="G68" s="4"/>
      <c r="H68" s="4"/>
      <c r="I68" s="5"/>
      <c r="J68" s="4"/>
      <c r="K68" s="4"/>
      <c r="L68" s="4"/>
      <c r="M68" s="4"/>
      <c r="N68" s="4"/>
      <c r="O68" s="6">
        <v>9570.95</v>
      </c>
      <c r="P68" s="4"/>
    </row>
    <row r="69" spans="1:16" ht="25.5" customHeight="1">
      <c r="A69" s="16" t="s">
        <v>62</v>
      </c>
      <c r="B69" s="16" t="s">
        <v>63</v>
      </c>
      <c r="C69" s="20">
        <v>519.6</v>
      </c>
      <c r="D69" s="16" t="s">
        <v>41</v>
      </c>
      <c r="E69" s="4" t="s">
        <v>42</v>
      </c>
      <c r="F69" s="5">
        <f>O69</f>
        <v>4973065.620000001</v>
      </c>
      <c r="G69" s="4"/>
      <c r="H69" s="4"/>
      <c r="I69" s="4"/>
      <c r="J69" s="5"/>
      <c r="K69" s="4"/>
      <c r="L69" s="5"/>
      <c r="M69" s="5"/>
      <c r="N69" s="4"/>
      <c r="O69" s="13">
        <f>C69*O76</f>
        <v>4973065.620000001</v>
      </c>
      <c r="P69" s="4"/>
    </row>
    <row r="70" spans="1:16" ht="25.5" customHeight="1">
      <c r="A70" s="17"/>
      <c r="B70" s="17"/>
      <c r="C70" s="21"/>
      <c r="D70" s="18"/>
      <c r="E70" s="4" t="s">
        <v>43</v>
      </c>
      <c r="F70" s="4"/>
      <c r="G70" s="4"/>
      <c r="H70" s="4"/>
      <c r="I70" s="4"/>
      <c r="J70" s="4"/>
      <c r="K70" s="4"/>
      <c r="L70" s="4"/>
      <c r="M70" s="4"/>
      <c r="N70" s="4"/>
      <c r="O70" s="6"/>
      <c r="P70" s="4"/>
    </row>
    <row r="71" spans="1:16" ht="89.25" customHeight="1">
      <c r="A71" s="17"/>
      <c r="B71" s="17"/>
      <c r="C71" s="21"/>
      <c r="D71" s="16" t="s">
        <v>44</v>
      </c>
      <c r="E71" s="4" t="s">
        <v>45</v>
      </c>
      <c r="F71" s="5">
        <v>0</v>
      </c>
      <c r="G71" s="4"/>
      <c r="H71" s="4"/>
      <c r="I71" s="4"/>
      <c r="J71" s="5"/>
      <c r="K71" s="5"/>
      <c r="L71" s="5"/>
      <c r="M71" s="5"/>
      <c r="N71" s="4"/>
      <c r="O71" s="5">
        <v>0</v>
      </c>
      <c r="P71" s="4"/>
    </row>
    <row r="72" spans="1:16" ht="12.75">
      <c r="A72" s="17"/>
      <c r="B72" s="17"/>
      <c r="C72" s="21"/>
      <c r="D72" s="17"/>
      <c r="E72" s="4" t="s">
        <v>46</v>
      </c>
      <c r="F72" s="5">
        <v>0</v>
      </c>
      <c r="G72" s="4"/>
      <c r="H72" s="4"/>
      <c r="I72" s="4"/>
      <c r="J72" s="5"/>
      <c r="K72" s="5"/>
      <c r="L72" s="5"/>
      <c r="M72" s="5"/>
      <c r="N72" s="4"/>
      <c r="O72" s="5">
        <v>0</v>
      </c>
      <c r="P72" s="4"/>
    </row>
    <row r="73" spans="1:16" ht="12.75">
      <c r="A73" s="17"/>
      <c r="B73" s="17"/>
      <c r="C73" s="21"/>
      <c r="D73" s="17"/>
      <c r="E73" s="4" t="s">
        <v>47</v>
      </c>
      <c r="F73" s="5">
        <v>0</v>
      </c>
      <c r="G73" s="4"/>
      <c r="H73" s="4"/>
      <c r="I73" s="4"/>
      <c r="J73" s="5"/>
      <c r="K73" s="5"/>
      <c r="L73" s="5"/>
      <c r="M73" s="5"/>
      <c r="N73" s="4"/>
      <c r="O73" s="5">
        <v>0</v>
      </c>
      <c r="P73" s="4"/>
    </row>
    <row r="74" spans="1:16" ht="12.75">
      <c r="A74" s="17"/>
      <c r="B74" s="17"/>
      <c r="C74" s="21"/>
      <c r="D74" s="18"/>
      <c r="E74" s="4" t="s">
        <v>48</v>
      </c>
      <c r="F74" s="5">
        <v>0</v>
      </c>
      <c r="G74" s="4"/>
      <c r="H74" s="4"/>
      <c r="I74" s="4"/>
      <c r="J74" s="5"/>
      <c r="K74" s="5"/>
      <c r="L74" s="5"/>
      <c r="M74" s="5"/>
      <c r="N74" s="4"/>
      <c r="O74" s="5">
        <v>0</v>
      </c>
      <c r="P74" s="4"/>
    </row>
    <row r="75" spans="1:16" ht="12.75">
      <c r="A75" s="17"/>
      <c r="B75" s="17"/>
      <c r="C75" s="21"/>
      <c r="D75" s="23" t="s">
        <v>49</v>
      </c>
      <c r="E75" s="24"/>
      <c r="F75" s="5">
        <f>F69</f>
        <v>4973065.620000001</v>
      </c>
      <c r="G75" s="4"/>
      <c r="H75" s="4"/>
      <c r="I75" s="4"/>
      <c r="J75" s="5"/>
      <c r="K75" s="4"/>
      <c r="L75" s="5"/>
      <c r="M75" s="5"/>
      <c r="N75" s="4"/>
      <c r="O75" s="6">
        <f>O69</f>
        <v>4973065.620000001</v>
      </c>
      <c r="P75" s="4"/>
    </row>
    <row r="76" spans="1:16" ht="64.5" customHeight="1">
      <c r="A76" s="17"/>
      <c r="B76" s="17"/>
      <c r="C76" s="21"/>
      <c r="D76" s="23" t="s">
        <v>50</v>
      </c>
      <c r="E76" s="24"/>
      <c r="F76" s="5">
        <f>F75/C69</f>
        <v>9570.95</v>
      </c>
      <c r="G76" s="4"/>
      <c r="H76" s="4"/>
      <c r="I76" s="4"/>
      <c r="J76" s="5"/>
      <c r="K76" s="4"/>
      <c r="L76" s="5"/>
      <c r="M76" s="5"/>
      <c r="N76" s="4"/>
      <c r="O76" s="6">
        <v>9570.95</v>
      </c>
      <c r="P76" s="4"/>
    </row>
    <row r="77" spans="1:16" ht="64.5" customHeight="1">
      <c r="A77" s="18"/>
      <c r="B77" s="18"/>
      <c r="C77" s="22"/>
      <c r="D77" s="23" t="s">
        <v>51</v>
      </c>
      <c r="E77" s="24"/>
      <c r="F77" s="4"/>
      <c r="G77" s="4"/>
      <c r="H77" s="4"/>
      <c r="I77" s="4"/>
      <c r="J77" s="5"/>
      <c r="K77" s="4"/>
      <c r="L77" s="5"/>
      <c r="M77" s="5"/>
      <c r="N77" s="4"/>
      <c r="O77" s="6">
        <v>9570.95</v>
      </c>
      <c r="P77" s="4"/>
    </row>
    <row r="78" spans="1:16" ht="25.5" customHeight="1">
      <c r="A78" s="16" t="s">
        <v>64</v>
      </c>
      <c r="B78" s="16" t="s">
        <v>65</v>
      </c>
      <c r="C78" s="20">
        <v>366</v>
      </c>
      <c r="D78" s="16" t="s">
        <v>41</v>
      </c>
      <c r="E78" s="4" t="s">
        <v>42</v>
      </c>
      <c r="F78" s="5">
        <f>I78</f>
        <v>575794.86</v>
      </c>
      <c r="G78" s="4"/>
      <c r="H78" s="4"/>
      <c r="I78" s="14">
        <f>C78*I85</f>
        <v>575794.86</v>
      </c>
      <c r="J78" s="4"/>
      <c r="K78" s="4"/>
      <c r="L78" s="4"/>
      <c r="M78" s="4"/>
      <c r="N78" s="4"/>
      <c r="O78" s="4"/>
      <c r="P78" s="4"/>
    </row>
    <row r="79" spans="1:16" ht="25.5" customHeight="1">
      <c r="A79" s="17"/>
      <c r="B79" s="17"/>
      <c r="C79" s="21"/>
      <c r="D79" s="18"/>
      <c r="E79" s="4" t="s">
        <v>43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89.25" customHeight="1">
      <c r="A80" s="17"/>
      <c r="B80" s="17"/>
      <c r="C80" s="21"/>
      <c r="D80" s="16" t="s">
        <v>44</v>
      </c>
      <c r="E80" s="4" t="s">
        <v>45</v>
      </c>
      <c r="F80" s="5">
        <v>0</v>
      </c>
      <c r="G80" s="4"/>
      <c r="H80" s="4"/>
      <c r="I80" s="5">
        <v>0</v>
      </c>
      <c r="J80" s="4"/>
      <c r="K80" s="4"/>
      <c r="L80" s="4"/>
      <c r="M80" s="4"/>
      <c r="N80" s="4"/>
      <c r="O80" s="4"/>
      <c r="P80" s="4"/>
    </row>
    <row r="81" spans="1:16" ht="12.75">
      <c r="A81" s="17"/>
      <c r="B81" s="17"/>
      <c r="C81" s="21"/>
      <c r="D81" s="17"/>
      <c r="E81" s="4" t="s">
        <v>46</v>
      </c>
      <c r="F81" s="5">
        <v>0</v>
      </c>
      <c r="G81" s="4"/>
      <c r="H81" s="4"/>
      <c r="I81" s="5">
        <v>0</v>
      </c>
      <c r="J81" s="4"/>
      <c r="K81" s="4"/>
      <c r="L81" s="4"/>
      <c r="M81" s="4"/>
      <c r="N81" s="4"/>
      <c r="O81" s="4"/>
      <c r="P81" s="4"/>
    </row>
    <row r="82" spans="1:16" ht="12.75">
      <c r="A82" s="17"/>
      <c r="B82" s="17"/>
      <c r="C82" s="21"/>
      <c r="D82" s="17"/>
      <c r="E82" s="4" t="s">
        <v>47</v>
      </c>
      <c r="F82" s="5">
        <v>0</v>
      </c>
      <c r="G82" s="4"/>
      <c r="H82" s="4"/>
      <c r="I82" s="5">
        <v>0</v>
      </c>
      <c r="J82" s="4"/>
      <c r="K82" s="4"/>
      <c r="L82" s="4"/>
      <c r="M82" s="4"/>
      <c r="N82" s="4"/>
      <c r="O82" s="4"/>
      <c r="P82" s="4"/>
    </row>
    <row r="83" spans="1:16" ht="12.75">
      <c r="A83" s="17"/>
      <c r="B83" s="17"/>
      <c r="C83" s="21"/>
      <c r="D83" s="18"/>
      <c r="E83" s="4" t="s">
        <v>48</v>
      </c>
      <c r="F83" s="5">
        <v>0</v>
      </c>
      <c r="G83" s="4"/>
      <c r="H83" s="4"/>
      <c r="I83" s="5">
        <v>0</v>
      </c>
      <c r="J83" s="4"/>
      <c r="K83" s="4"/>
      <c r="L83" s="4"/>
      <c r="M83" s="4"/>
      <c r="N83" s="4"/>
      <c r="O83" s="4"/>
      <c r="P83" s="4"/>
    </row>
    <row r="84" spans="1:16" ht="12.75">
      <c r="A84" s="17"/>
      <c r="B84" s="17"/>
      <c r="C84" s="21"/>
      <c r="D84" s="23" t="s">
        <v>49</v>
      </c>
      <c r="E84" s="24"/>
      <c r="F84" s="5">
        <f>F78</f>
        <v>575794.86</v>
      </c>
      <c r="G84" s="4"/>
      <c r="H84" s="4"/>
      <c r="I84" s="5">
        <f>I78</f>
        <v>575794.86</v>
      </c>
      <c r="J84" s="4"/>
      <c r="K84" s="4"/>
      <c r="L84" s="4"/>
      <c r="M84" s="4"/>
      <c r="N84" s="4"/>
      <c r="O84" s="4"/>
      <c r="P84" s="4"/>
    </row>
    <row r="85" spans="1:16" ht="64.5" customHeight="1">
      <c r="A85" s="17"/>
      <c r="B85" s="17"/>
      <c r="C85" s="21"/>
      <c r="D85" s="23" t="s">
        <v>50</v>
      </c>
      <c r="E85" s="24"/>
      <c r="F85" s="5">
        <f>I85</f>
        <v>1573.21</v>
      </c>
      <c r="G85" s="4"/>
      <c r="H85" s="4"/>
      <c r="I85" s="5">
        <v>1573.21</v>
      </c>
      <c r="J85" s="4"/>
      <c r="K85" s="4"/>
      <c r="L85" s="4"/>
      <c r="M85" s="4"/>
      <c r="N85" s="4"/>
      <c r="O85" s="4"/>
      <c r="P85" s="4"/>
    </row>
    <row r="86" spans="1:16" ht="64.5" customHeight="1">
      <c r="A86" s="18"/>
      <c r="B86" s="18"/>
      <c r="C86" s="22"/>
      <c r="D86" s="23" t="s">
        <v>51</v>
      </c>
      <c r="E86" s="24"/>
      <c r="F86" s="4"/>
      <c r="G86" s="4"/>
      <c r="H86" s="4"/>
      <c r="I86" s="5">
        <f>I85</f>
        <v>1573.21</v>
      </c>
      <c r="J86" s="4"/>
      <c r="K86" s="4"/>
      <c r="L86" s="4"/>
      <c r="M86" s="4"/>
      <c r="N86" s="4"/>
      <c r="O86" s="4"/>
      <c r="P86" s="4"/>
    </row>
    <row r="87" spans="1:16" ht="25.5" customHeight="1">
      <c r="A87" s="16" t="s">
        <v>66</v>
      </c>
      <c r="B87" s="16" t="s">
        <v>67</v>
      </c>
      <c r="C87" s="20">
        <v>744.6</v>
      </c>
      <c r="D87" s="16" t="s">
        <v>41</v>
      </c>
      <c r="E87" s="4" t="s">
        <v>42</v>
      </c>
      <c r="F87" s="5">
        <f>J87+L87+M87</f>
        <v>9186926.922</v>
      </c>
      <c r="G87" s="4"/>
      <c r="H87" s="4"/>
      <c r="I87" s="5"/>
      <c r="J87" s="13">
        <f>C87*J94</f>
        <v>6720096.906</v>
      </c>
      <c r="K87" s="13"/>
      <c r="L87" s="13">
        <f>C87*L94</f>
        <v>808255.854</v>
      </c>
      <c r="M87" s="13">
        <f>C87*M94</f>
        <v>1658574.162</v>
      </c>
      <c r="N87" s="4"/>
      <c r="O87" s="4"/>
      <c r="P87" s="4"/>
    </row>
    <row r="88" spans="1:16" ht="25.5" customHeight="1">
      <c r="A88" s="17"/>
      <c r="B88" s="17"/>
      <c r="C88" s="21"/>
      <c r="D88" s="18"/>
      <c r="E88" s="4" t="s">
        <v>43</v>
      </c>
      <c r="F88" s="4"/>
      <c r="G88" s="4"/>
      <c r="H88" s="4"/>
      <c r="I88" s="4"/>
      <c r="J88" s="6"/>
      <c r="K88" s="6"/>
      <c r="L88" s="6"/>
      <c r="M88" s="6"/>
      <c r="N88" s="4"/>
      <c r="O88" s="4"/>
      <c r="P88" s="4"/>
    </row>
    <row r="89" spans="1:16" ht="89.25" customHeight="1">
      <c r="A89" s="17"/>
      <c r="B89" s="17"/>
      <c r="C89" s="21"/>
      <c r="D89" s="16" t="s">
        <v>44</v>
      </c>
      <c r="E89" s="4" t="s">
        <v>45</v>
      </c>
      <c r="F89" s="5">
        <v>0</v>
      </c>
      <c r="G89" s="4"/>
      <c r="H89" s="4"/>
      <c r="I89" s="6"/>
      <c r="J89" s="6">
        <v>0</v>
      </c>
      <c r="K89" s="6"/>
      <c r="L89" s="6">
        <v>0</v>
      </c>
      <c r="M89" s="6">
        <v>0</v>
      </c>
      <c r="N89" s="4"/>
      <c r="O89" s="4"/>
      <c r="P89" s="4"/>
    </row>
    <row r="90" spans="1:16" ht="12.75">
      <c r="A90" s="17"/>
      <c r="B90" s="17"/>
      <c r="C90" s="21"/>
      <c r="D90" s="17"/>
      <c r="E90" s="4" t="s">
        <v>46</v>
      </c>
      <c r="F90" s="5">
        <v>0</v>
      </c>
      <c r="G90" s="4"/>
      <c r="H90" s="4"/>
      <c r="I90" s="6"/>
      <c r="J90" s="6">
        <v>0</v>
      </c>
      <c r="K90" s="6"/>
      <c r="L90" s="6">
        <v>0</v>
      </c>
      <c r="M90" s="6">
        <v>0</v>
      </c>
      <c r="N90" s="4"/>
      <c r="O90" s="4"/>
      <c r="P90" s="4"/>
    </row>
    <row r="91" spans="1:16" ht="12.75">
      <c r="A91" s="17"/>
      <c r="B91" s="17"/>
      <c r="C91" s="21"/>
      <c r="D91" s="17"/>
      <c r="E91" s="4" t="s">
        <v>47</v>
      </c>
      <c r="F91" s="5">
        <v>0</v>
      </c>
      <c r="G91" s="4"/>
      <c r="H91" s="4"/>
      <c r="I91" s="6"/>
      <c r="J91" s="6">
        <v>0</v>
      </c>
      <c r="K91" s="6"/>
      <c r="L91" s="6">
        <v>0</v>
      </c>
      <c r="M91" s="6">
        <v>0</v>
      </c>
      <c r="N91" s="4"/>
      <c r="O91" s="4"/>
      <c r="P91" s="4"/>
    </row>
    <row r="92" spans="1:16" ht="12.75">
      <c r="A92" s="17"/>
      <c r="B92" s="17"/>
      <c r="C92" s="21"/>
      <c r="D92" s="18"/>
      <c r="E92" s="4" t="s">
        <v>48</v>
      </c>
      <c r="F92" s="5">
        <v>0</v>
      </c>
      <c r="G92" s="4"/>
      <c r="H92" s="4"/>
      <c r="I92" s="6"/>
      <c r="J92" s="6">
        <v>0</v>
      </c>
      <c r="K92" s="6"/>
      <c r="L92" s="6">
        <v>0</v>
      </c>
      <c r="M92" s="6">
        <v>0</v>
      </c>
      <c r="N92" s="4"/>
      <c r="O92" s="4"/>
      <c r="P92" s="4"/>
    </row>
    <row r="93" spans="1:16" ht="12.75">
      <c r="A93" s="17"/>
      <c r="B93" s="17"/>
      <c r="C93" s="21"/>
      <c r="D93" s="23" t="s">
        <v>49</v>
      </c>
      <c r="E93" s="24"/>
      <c r="F93" s="5">
        <f>F87</f>
        <v>9186926.922</v>
      </c>
      <c r="G93" s="4"/>
      <c r="H93" s="4"/>
      <c r="I93" s="5"/>
      <c r="J93" s="6">
        <f>J87</f>
        <v>6720096.906</v>
      </c>
      <c r="K93" s="6"/>
      <c r="L93" s="6">
        <f>L87</f>
        <v>808255.854</v>
      </c>
      <c r="M93" s="6">
        <f>M87</f>
        <v>1658574.162</v>
      </c>
      <c r="N93" s="4"/>
      <c r="O93" s="4"/>
      <c r="P93" s="4"/>
    </row>
    <row r="94" spans="1:16" ht="64.5" customHeight="1">
      <c r="A94" s="17"/>
      <c r="B94" s="17"/>
      <c r="C94" s="21"/>
      <c r="D94" s="23" t="s">
        <v>50</v>
      </c>
      <c r="E94" s="24"/>
      <c r="F94" s="5">
        <f>F93/C87</f>
        <v>12338.07</v>
      </c>
      <c r="G94" s="4"/>
      <c r="H94" s="4"/>
      <c r="I94" s="5"/>
      <c r="J94" s="6">
        <f>1452.31+7572.8</f>
        <v>9025.11</v>
      </c>
      <c r="K94" s="6"/>
      <c r="L94" s="6">
        <v>1085.49</v>
      </c>
      <c r="M94" s="6">
        <v>2227.47</v>
      </c>
      <c r="N94" s="4"/>
      <c r="O94" s="4"/>
      <c r="P94" s="4"/>
    </row>
    <row r="95" spans="1:16" ht="64.5" customHeight="1">
      <c r="A95" s="18"/>
      <c r="B95" s="18"/>
      <c r="C95" s="22"/>
      <c r="D95" s="23" t="s">
        <v>51</v>
      </c>
      <c r="E95" s="24"/>
      <c r="F95" s="4"/>
      <c r="G95" s="4"/>
      <c r="H95" s="4"/>
      <c r="I95" s="5"/>
      <c r="J95" s="6">
        <f>1452.31+7572.8</f>
        <v>9025.11</v>
      </c>
      <c r="K95" s="6"/>
      <c r="L95" s="6">
        <v>1085.49</v>
      </c>
      <c r="M95" s="6">
        <v>2227.47</v>
      </c>
      <c r="N95" s="4"/>
      <c r="O95" s="4"/>
      <c r="P95" s="4"/>
    </row>
    <row r="96" spans="1:16" ht="25.5" customHeight="1">
      <c r="A96" s="16" t="s">
        <v>68</v>
      </c>
      <c r="B96" s="16" t="s">
        <v>69</v>
      </c>
      <c r="C96" s="20">
        <v>305.5</v>
      </c>
      <c r="D96" s="16" t="s">
        <v>41</v>
      </c>
      <c r="E96" s="4" t="s">
        <v>42</v>
      </c>
      <c r="F96" s="5">
        <v>3769280.4</v>
      </c>
      <c r="G96" s="4"/>
      <c r="H96" s="4"/>
      <c r="I96" s="4"/>
      <c r="J96" s="5">
        <f>C96*J103</f>
        <v>2757171.105</v>
      </c>
      <c r="K96" s="4"/>
      <c r="L96" s="5">
        <f>C96*L103</f>
        <v>331617.195</v>
      </c>
      <c r="M96" s="5">
        <f>C96*M103</f>
        <v>680492.085</v>
      </c>
      <c r="N96" s="4"/>
      <c r="O96" s="4"/>
      <c r="P96" s="4"/>
    </row>
    <row r="97" spans="1:16" ht="25.5" customHeight="1">
      <c r="A97" s="17"/>
      <c r="B97" s="17"/>
      <c r="C97" s="21"/>
      <c r="D97" s="18"/>
      <c r="E97" s="4" t="s">
        <v>43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89.25" customHeight="1">
      <c r="A98" s="17"/>
      <c r="B98" s="17"/>
      <c r="C98" s="21"/>
      <c r="D98" s="16" t="s">
        <v>44</v>
      </c>
      <c r="E98" s="4" t="s">
        <v>45</v>
      </c>
      <c r="F98" s="5">
        <v>0</v>
      </c>
      <c r="G98" s="4"/>
      <c r="H98" s="4"/>
      <c r="I98" s="4"/>
      <c r="J98" s="5">
        <v>0</v>
      </c>
      <c r="K98" s="4"/>
      <c r="L98" s="5">
        <v>0</v>
      </c>
      <c r="M98" s="5">
        <v>0</v>
      </c>
      <c r="N98" s="4"/>
      <c r="O98" s="4"/>
      <c r="P98" s="4"/>
    </row>
    <row r="99" spans="1:16" ht="12.75">
      <c r="A99" s="17"/>
      <c r="B99" s="17"/>
      <c r="C99" s="21"/>
      <c r="D99" s="17"/>
      <c r="E99" s="4" t="s">
        <v>46</v>
      </c>
      <c r="F99" s="5">
        <v>0</v>
      </c>
      <c r="G99" s="4"/>
      <c r="H99" s="4"/>
      <c r="I99" s="4"/>
      <c r="J99" s="5">
        <v>0</v>
      </c>
      <c r="K99" s="4"/>
      <c r="L99" s="5">
        <v>0</v>
      </c>
      <c r="M99" s="5">
        <v>0</v>
      </c>
      <c r="N99" s="4"/>
      <c r="O99" s="4"/>
      <c r="P99" s="4"/>
    </row>
    <row r="100" spans="1:16" ht="12.75">
      <c r="A100" s="17"/>
      <c r="B100" s="17"/>
      <c r="C100" s="21"/>
      <c r="D100" s="17"/>
      <c r="E100" s="4" t="s">
        <v>47</v>
      </c>
      <c r="F100" s="5">
        <v>0</v>
      </c>
      <c r="G100" s="4"/>
      <c r="H100" s="4"/>
      <c r="I100" s="4"/>
      <c r="J100" s="5">
        <v>0</v>
      </c>
      <c r="K100" s="4"/>
      <c r="L100" s="5">
        <v>0</v>
      </c>
      <c r="M100" s="5">
        <v>0</v>
      </c>
      <c r="N100" s="4"/>
      <c r="O100" s="4"/>
      <c r="P100" s="4"/>
    </row>
    <row r="101" spans="1:16" ht="12.75">
      <c r="A101" s="17"/>
      <c r="B101" s="17"/>
      <c r="C101" s="21"/>
      <c r="D101" s="18"/>
      <c r="E101" s="4" t="s">
        <v>48</v>
      </c>
      <c r="F101" s="5">
        <v>0</v>
      </c>
      <c r="G101" s="4"/>
      <c r="H101" s="4"/>
      <c r="I101" s="4"/>
      <c r="J101" s="5">
        <v>0</v>
      </c>
      <c r="K101" s="4"/>
      <c r="L101" s="5">
        <v>0</v>
      </c>
      <c r="M101" s="5">
        <v>0</v>
      </c>
      <c r="N101" s="4"/>
      <c r="O101" s="4"/>
      <c r="P101" s="4"/>
    </row>
    <row r="102" spans="1:16" ht="12.75">
      <c r="A102" s="17"/>
      <c r="B102" s="17"/>
      <c r="C102" s="21"/>
      <c r="D102" s="23" t="s">
        <v>49</v>
      </c>
      <c r="E102" s="24"/>
      <c r="F102" s="5">
        <f>F96</f>
        <v>3769280.4</v>
      </c>
      <c r="G102" s="4"/>
      <c r="H102" s="4"/>
      <c r="I102" s="4"/>
      <c r="J102" s="5">
        <f>J96</f>
        <v>2757171.105</v>
      </c>
      <c r="K102" s="4"/>
      <c r="L102" s="5">
        <f>L96</f>
        <v>331617.195</v>
      </c>
      <c r="M102" s="5">
        <f>M96</f>
        <v>680492.085</v>
      </c>
      <c r="N102" s="4"/>
      <c r="O102" s="4"/>
      <c r="P102" s="4"/>
    </row>
    <row r="103" spans="1:16" ht="64.5" customHeight="1">
      <c r="A103" s="17"/>
      <c r="B103" s="17"/>
      <c r="C103" s="21"/>
      <c r="D103" s="23" t="s">
        <v>50</v>
      </c>
      <c r="E103" s="24"/>
      <c r="F103" s="5">
        <f>J103+L103+M103</f>
        <v>12338.07</v>
      </c>
      <c r="G103" s="4"/>
      <c r="H103" s="4"/>
      <c r="I103" s="4"/>
      <c r="J103" s="5">
        <v>9025.11</v>
      </c>
      <c r="K103" s="4"/>
      <c r="L103" s="5">
        <v>1085.49</v>
      </c>
      <c r="M103" s="5">
        <v>2227.47</v>
      </c>
      <c r="N103" s="4"/>
      <c r="O103" s="4"/>
      <c r="P103" s="4"/>
    </row>
    <row r="104" spans="1:16" ht="64.5" customHeight="1">
      <c r="A104" s="18"/>
      <c r="B104" s="18"/>
      <c r="C104" s="22"/>
      <c r="D104" s="23" t="s">
        <v>51</v>
      </c>
      <c r="E104" s="24"/>
      <c r="F104" s="4"/>
      <c r="G104" s="4"/>
      <c r="H104" s="4"/>
      <c r="I104" s="4"/>
      <c r="J104" s="5">
        <v>9025.11</v>
      </c>
      <c r="K104" s="4"/>
      <c r="L104" s="5">
        <v>1085.49</v>
      </c>
      <c r="M104" s="5">
        <v>2227.47</v>
      </c>
      <c r="N104" s="4"/>
      <c r="O104" s="4"/>
      <c r="P104" s="4"/>
    </row>
    <row r="105" spans="1:16" ht="25.5" customHeight="1">
      <c r="A105" s="16" t="s">
        <v>70</v>
      </c>
      <c r="B105" s="16" t="s">
        <v>71</v>
      </c>
      <c r="C105" s="20">
        <v>887.3</v>
      </c>
      <c r="D105" s="16" t="s">
        <v>41</v>
      </c>
      <c r="E105" s="4" t="s">
        <v>42</v>
      </c>
      <c r="F105" s="5">
        <f>J105+L105+M105</f>
        <v>10947569.511</v>
      </c>
      <c r="G105" s="4"/>
      <c r="H105" s="4"/>
      <c r="I105" s="4"/>
      <c r="J105" s="5">
        <f>C105*J112</f>
        <v>8007980.103</v>
      </c>
      <c r="K105" s="4"/>
      <c r="L105" s="5">
        <f>C105*L112</f>
        <v>963155.277</v>
      </c>
      <c r="M105" s="5">
        <f>C105*M112</f>
        <v>1976434.1309999998</v>
      </c>
      <c r="N105" s="4"/>
      <c r="O105" s="4"/>
      <c r="P105" s="4"/>
    </row>
    <row r="106" spans="1:16" ht="25.5" customHeight="1">
      <c r="A106" s="17"/>
      <c r="B106" s="17"/>
      <c r="C106" s="21"/>
      <c r="D106" s="18"/>
      <c r="E106" s="4" t="s">
        <v>43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89.25" customHeight="1">
      <c r="A107" s="17"/>
      <c r="B107" s="17"/>
      <c r="C107" s="21"/>
      <c r="D107" s="16" t="s">
        <v>44</v>
      </c>
      <c r="E107" s="4" t="s">
        <v>45</v>
      </c>
      <c r="F107" s="5">
        <v>0</v>
      </c>
      <c r="G107" s="4"/>
      <c r="H107" s="4"/>
      <c r="I107" s="4"/>
      <c r="J107" s="5">
        <v>0</v>
      </c>
      <c r="K107" s="4"/>
      <c r="L107" s="5">
        <v>0</v>
      </c>
      <c r="M107" s="5">
        <v>0</v>
      </c>
      <c r="N107" s="4"/>
      <c r="O107" s="4"/>
      <c r="P107" s="4"/>
    </row>
    <row r="108" spans="1:16" ht="12.75">
      <c r="A108" s="17"/>
      <c r="B108" s="17"/>
      <c r="C108" s="21"/>
      <c r="D108" s="17"/>
      <c r="E108" s="4" t="s">
        <v>46</v>
      </c>
      <c r="F108" s="5">
        <v>0</v>
      </c>
      <c r="G108" s="4"/>
      <c r="H108" s="4"/>
      <c r="I108" s="4"/>
      <c r="J108" s="5">
        <v>0</v>
      </c>
      <c r="K108" s="4"/>
      <c r="L108" s="5">
        <v>0</v>
      </c>
      <c r="M108" s="5">
        <v>0</v>
      </c>
      <c r="N108" s="4"/>
      <c r="O108" s="4"/>
      <c r="P108" s="4"/>
    </row>
    <row r="109" spans="1:16" ht="12.75">
      <c r="A109" s="17"/>
      <c r="B109" s="17"/>
      <c r="C109" s="21"/>
      <c r="D109" s="17"/>
      <c r="E109" s="4" t="s">
        <v>47</v>
      </c>
      <c r="F109" s="5">
        <v>0</v>
      </c>
      <c r="G109" s="4"/>
      <c r="H109" s="4"/>
      <c r="I109" s="4"/>
      <c r="J109" s="5">
        <v>0</v>
      </c>
      <c r="K109" s="4"/>
      <c r="L109" s="5">
        <v>0</v>
      </c>
      <c r="M109" s="5">
        <v>0</v>
      </c>
      <c r="N109" s="4"/>
      <c r="O109" s="4"/>
      <c r="P109" s="4"/>
    </row>
    <row r="110" spans="1:16" ht="12.75">
      <c r="A110" s="17"/>
      <c r="B110" s="17"/>
      <c r="C110" s="21"/>
      <c r="D110" s="18"/>
      <c r="E110" s="4" t="s">
        <v>48</v>
      </c>
      <c r="F110" s="5">
        <v>0</v>
      </c>
      <c r="G110" s="4"/>
      <c r="H110" s="4"/>
      <c r="I110" s="4"/>
      <c r="J110" s="5">
        <v>0</v>
      </c>
      <c r="K110" s="4"/>
      <c r="L110" s="5">
        <v>0</v>
      </c>
      <c r="M110" s="5">
        <v>0</v>
      </c>
      <c r="N110" s="4"/>
      <c r="O110" s="4"/>
      <c r="P110" s="4"/>
    </row>
    <row r="111" spans="1:16" ht="12.75">
      <c r="A111" s="17"/>
      <c r="B111" s="17"/>
      <c r="C111" s="21"/>
      <c r="D111" s="23" t="s">
        <v>49</v>
      </c>
      <c r="E111" s="24"/>
      <c r="F111" s="5">
        <f>F105</f>
        <v>10947569.511</v>
      </c>
      <c r="G111" s="4"/>
      <c r="H111" s="4"/>
      <c r="I111" s="4"/>
      <c r="J111" s="5">
        <f>J105</f>
        <v>8007980.103</v>
      </c>
      <c r="K111" s="4"/>
      <c r="L111" s="5">
        <f>L105</f>
        <v>963155.277</v>
      </c>
      <c r="M111" s="5">
        <f>M105</f>
        <v>1976434.1309999998</v>
      </c>
      <c r="N111" s="4"/>
      <c r="O111" s="4"/>
      <c r="P111" s="4"/>
    </row>
    <row r="112" spans="1:16" ht="64.5" customHeight="1">
      <c r="A112" s="17"/>
      <c r="B112" s="17"/>
      <c r="C112" s="21"/>
      <c r="D112" s="23" t="s">
        <v>50</v>
      </c>
      <c r="E112" s="24"/>
      <c r="F112" s="5">
        <f>J112+L112+M112</f>
        <v>12338.07</v>
      </c>
      <c r="G112" s="4"/>
      <c r="H112" s="4"/>
      <c r="I112" s="4"/>
      <c r="J112" s="5">
        <v>9025.11</v>
      </c>
      <c r="K112" s="4"/>
      <c r="L112" s="5">
        <v>1085.49</v>
      </c>
      <c r="M112" s="5">
        <f>M113</f>
        <v>2227.47</v>
      </c>
      <c r="N112" s="4"/>
      <c r="O112" s="4"/>
      <c r="P112" s="4"/>
    </row>
    <row r="113" spans="1:16" ht="64.5" customHeight="1">
      <c r="A113" s="18"/>
      <c r="B113" s="18"/>
      <c r="C113" s="22"/>
      <c r="D113" s="23" t="s">
        <v>51</v>
      </c>
      <c r="E113" s="24"/>
      <c r="F113" s="4"/>
      <c r="G113" s="4"/>
      <c r="H113" s="4"/>
      <c r="I113" s="4"/>
      <c r="J113" s="5">
        <f>J112</f>
        <v>9025.11</v>
      </c>
      <c r="K113" s="4"/>
      <c r="L113" s="5">
        <f>L112</f>
        <v>1085.49</v>
      </c>
      <c r="M113" s="5">
        <v>2227.47</v>
      </c>
      <c r="N113" s="4"/>
      <c r="O113" s="4"/>
      <c r="P113" s="4"/>
    </row>
    <row r="114" spans="1:16" ht="27.75" customHeight="1">
      <c r="A114" s="16" t="s">
        <v>72</v>
      </c>
      <c r="B114" s="19" t="s">
        <v>88</v>
      </c>
      <c r="C114" s="20">
        <v>243.9</v>
      </c>
      <c r="D114" s="16" t="s">
        <v>41</v>
      </c>
      <c r="E114" s="4" t="s">
        <v>42</v>
      </c>
      <c r="F114" s="5">
        <f>J114+L114+M114</f>
        <v>3009255.273</v>
      </c>
      <c r="G114" s="4"/>
      <c r="H114" s="4"/>
      <c r="I114" s="4"/>
      <c r="J114" s="5">
        <f>C114*J121</f>
        <v>2201224.3290000004</v>
      </c>
      <c r="K114" s="4"/>
      <c r="L114" s="5">
        <f>C114*L121</f>
        <v>264751.011</v>
      </c>
      <c r="M114" s="5">
        <f>C114*M121</f>
        <v>543279.933</v>
      </c>
      <c r="N114" s="4"/>
      <c r="O114" s="4"/>
      <c r="P114" s="4"/>
    </row>
    <row r="115" spans="1:16" ht="27.75" customHeight="1">
      <c r="A115" s="17"/>
      <c r="B115" s="17"/>
      <c r="C115" s="21"/>
      <c r="D115" s="18"/>
      <c r="E115" s="4" t="s">
        <v>43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64.5" customHeight="1">
      <c r="A116" s="17"/>
      <c r="B116" s="17"/>
      <c r="C116" s="21"/>
      <c r="D116" s="16" t="s">
        <v>44</v>
      </c>
      <c r="E116" s="4" t="s">
        <v>45</v>
      </c>
      <c r="F116" s="5">
        <v>0</v>
      </c>
      <c r="G116" s="4"/>
      <c r="H116" s="4"/>
      <c r="I116" s="4"/>
      <c r="J116" s="5">
        <v>0</v>
      </c>
      <c r="K116" s="4"/>
      <c r="L116" s="5">
        <v>0</v>
      </c>
      <c r="M116" s="5">
        <v>0</v>
      </c>
      <c r="N116" s="4"/>
      <c r="O116" s="4"/>
      <c r="P116" s="4"/>
    </row>
    <row r="117" spans="1:16" ht="14.25" customHeight="1">
      <c r="A117" s="17"/>
      <c r="B117" s="17"/>
      <c r="C117" s="21"/>
      <c r="D117" s="17"/>
      <c r="E117" s="4" t="s">
        <v>46</v>
      </c>
      <c r="F117" s="5">
        <v>0</v>
      </c>
      <c r="G117" s="4"/>
      <c r="H117" s="4"/>
      <c r="I117" s="4"/>
      <c r="J117" s="5">
        <v>0</v>
      </c>
      <c r="K117" s="4"/>
      <c r="L117" s="5">
        <v>0</v>
      </c>
      <c r="M117" s="5">
        <v>0</v>
      </c>
      <c r="N117" s="4"/>
      <c r="O117" s="4"/>
      <c r="P117" s="4"/>
    </row>
    <row r="118" spans="1:16" ht="13.5" customHeight="1">
      <c r="A118" s="17"/>
      <c r="B118" s="17"/>
      <c r="C118" s="21"/>
      <c r="D118" s="17"/>
      <c r="E118" s="4" t="s">
        <v>47</v>
      </c>
      <c r="F118" s="5">
        <v>0</v>
      </c>
      <c r="G118" s="4"/>
      <c r="H118" s="4"/>
      <c r="I118" s="4"/>
      <c r="J118" s="5">
        <v>0</v>
      </c>
      <c r="K118" s="4"/>
      <c r="L118" s="5">
        <v>0</v>
      </c>
      <c r="M118" s="5">
        <v>0</v>
      </c>
      <c r="N118" s="4"/>
      <c r="O118" s="4"/>
      <c r="P118" s="4"/>
    </row>
    <row r="119" spans="1:16" ht="13.5" customHeight="1">
      <c r="A119" s="17"/>
      <c r="B119" s="17"/>
      <c r="C119" s="21"/>
      <c r="D119" s="18"/>
      <c r="E119" s="4" t="s">
        <v>48</v>
      </c>
      <c r="F119" s="5">
        <v>0</v>
      </c>
      <c r="G119" s="4"/>
      <c r="H119" s="4"/>
      <c r="I119" s="4"/>
      <c r="J119" s="5">
        <v>0</v>
      </c>
      <c r="K119" s="4"/>
      <c r="L119" s="5">
        <v>0</v>
      </c>
      <c r="M119" s="5">
        <v>0</v>
      </c>
      <c r="N119" s="4"/>
      <c r="O119" s="4"/>
      <c r="P119" s="4"/>
    </row>
    <row r="120" spans="1:16" ht="16.5" customHeight="1">
      <c r="A120" s="17"/>
      <c r="B120" s="17"/>
      <c r="C120" s="21"/>
      <c r="D120" s="23" t="s">
        <v>49</v>
      </c>
      <c r="E120" s="24"/>
      <c r="F120" s="5">
        <f>F114</f>
        <v>3009255.273</v>
      </c>
      <c r="G120" s="4"/>
      <c r="H120" s="4"/>
      <c r="I120" s="4"/>
      <c r="J120" s="5">
        <f>J114</f>
        <v>2201224.3290000004</v>
      </c>
      <c r="K120" s="4"/>
      <c r="L120" s="5">
        <f>L114</f>
        <v>264751.011</v>
      </c>
      <c r="M120" s="5">
        <f>M114</f>
        <v>543279.933</v>
      </c>
      <c r="N120" s="4"/>
      <c r="O120" s="4"/>
      <c r="P120" s="4"/>
    </row>
    <row r="121" spans="1:16" ht="64.5" customHeight="1">
      <c r="A121" s="17"/>
      <c r="B121" s="17"/>
      <c r="C121" s="21"/>
      <c r="D121" s="23" t="s">
        <v>50</v>
      </c>
      <c r="E121" s="24"/>
      <c r="F121" s="5">
        <f>J121+L121+M121</f>
        <v>12338.07</v>
      </c>
      <c r="G121" s="4"/>
      <c r="H121" s="4"/>
      <c r="I121" s="4"/>
      <c r="J121" s="5">
        <v>9025.11</v>
      </c>
      <c r="K121" s="4"/>
      <c r="L121" s="5">
        <v>1085.49</v>
      </c>
      <c r="M121" s="5">
        <f>M122</f>
        <v>2227.47</v>
      </c>
      <c r="N121" s="4"/>
      <c r="O121" s="4"/>
      <c r="P121" s="4"/>
    </row>
    <row r="122" spans="1:16" ht="64.5" customHeight="1">
      <c r="A122" s="18"/>
      <c r="B122" s="18"/>
      <c r="C122" s="22"/>
      <c r="D122" s="23" t="s">
        <v>51</v>
      </c>
      <c r="E122" s="24"/>
      <c r="F122" s="4"/>
      <c r="G122" s="4"/>
      <c r="H122" s="4"/>
      <c r="I122" s="4"/>
      <c r="J122" s="5">
        <f>J121</f>
        <v>9025.11</v>
      </c>
      <c r="K122" s="4"/>
      <c r="L122" s="5">
        <f>L121</f>
        <v>1085.49</v>
      </c>
      <c r="M122" s="5">
        <v>2227.47</v>
      </c>
      <c r="N122" s="4"/>
      <c r="O122" s="4"/>
      <c r="P122" s="4"/>
    </row>
    <row r="123" spans="1:16" ht="25.5" customHeight="1">
      <c r="A123" s="16" t="s">
        <v>73</v>
      </c>
      <c r="B123" s="16" t="s">
        <v>74</v>
      </c>
      <c r="C123" s="20">
        <v>241.3</v>
      </c>
      <c r="D123" s="16" t="s">
        <v>41</v>
      </c>
      <c r="E123" s="4" t="s">
        <v>42</v>
      </c>
      <c r="F123" s="5">
        <f>O123</f>
        <v>2309470.2350000003</v>
      </c>
      <c r="G123" s="4"/>
      <c r="H123" s="4"/>
      <c r="I123" s="4"/>
      <c r="J123" s="5"/>
      <c r="K123" s="4"/>
      <c r="L123" s="5"/>
      <c r="M123" s="5"/>
      <c r="N123" s="4"/>
      <c r="O123" s="13">
        <f>C123*O130</f>
        <v>2309470.2350000003</v>
      </c>
      <c r="P123" s="4"/>
    </row>
    <row r="124" spans="1:16" ht="25.5" customHeight="1">
      <c r="A124" s="17"/>
      <c r="B124" s="17"/>
      <c r="C124" s="21"/>
      <c r="D124" s="18"/>
      <c r="E124" s="4" t="s">
        <v>43</v>
      </c>
      <c r="F124" s="4"/>
      <c r="G124" s="4"/>
      <c r="H124" s="4"/>
      <c r="I124" s="4"/>
      <c r="J124" s="4"/>
      <c r="K124" s="4"/>
      <c r="L124" s="4"/>
      <c r="M124" s="4"/>
      <c r="N124" s="4"/>
      <c r="O124" s="7"/>
      <c r="P124" s="4"/>
    </row>
    <row r="125" spans="1:16" ht="89.25" customHeight="1">
      <c r="A125" s="17"/>
      <c r="B125" s="17"/>
      <c r="C125" s="21"/>
      <c r="D125" s="16" t="s">
        <v>44</v>
      </c>
      <c r="E125" s="4" t="s">
        <v>45</v>
      </c>
      <c r="F125" s="5">
        <v>0</v>
      </c>
      <c r="G125" s="4"/>
      <c r="H125" s="4"/>
      <c r="I125" s="4"/>
      <c r="J125" s="6"/>
      <c r="K125" s="4"/>
      <c r="L125" s="6"/>
      <c r="M125" s="6"/>
      <c r="N125" s="4"/>
      <c r="O125" s="6">
        <v>0</v>
      </c>
      <c r="P125" s="4"/>
    </row>
    <row r="126" spans="1:16" ht="12.75">
      <c r="A126" s="17"/>
      <c r="B126" s="17"/>
      <c r="C126" s="21"/>
      <c r="D126" s="17"/>
      <c r="E126" s="4" t="s">
        <v>46</v>
      </c>
      <c r="F126" s="5">
        <v>0</v>
      </c>
      <c r="G126" s="4"/>
      <c r="H126" s="4"/>
      <c r="I126" s="4"/>
      <c r="J126" s="6"/>
      <c r="K126" s="4"/>
      <c r="L126" s="6"/>
      <c r="M126" s="6"/>
      <c r="N126" s="4"/>
      <c r="O126" s="6">
        <v>0</v>
      </c>
      <c r="P126" s="4"/>
    </row>
    <row r="127" spans="1:16" ht="12.75">
      <c r="A127" s="17"/>
      <c r="B127" s="17"/>
      <c r="C127" s="21"/>
      <c r="D127" s="17"/>
      <c r="E127" s="4" t="s">
        <v>47</v>
      </c>
      <c r="F127" s="5">
        <v>0</v>
      </c>
      <c r="G127" s="4"/>
      <c r="H127" s="4"/>
      <c r="I127" s="4"/>
      <c r="J127" s="6"/>
      <c r="K127" s="4"/>
      <c r="L127" s="6"/>
      <c r="M127" s="6"/>
      <c r="N127" s="4"/>
      <c r="O127" s="6">
        <v>0</v>
      </c>
      <c r="P127" s="4"/>
    </row>
    <row r="128" spans="1:16" ht="12.75">
      <c r="A128" s="17"/>
      <c r="B128" s="17"/>
      <c r="C128" s="21"/>
      <c r="D128" s="18"/>
      <c r="E128" s="4" t="s">
        <v>48</v>
      </c>
      <c r="F128" s="5">
        <v>0</v>
      </c>
      <c r="G128" s="4"/>
      <c r="H128" s="4"/>
      <c r="I128" s="4"/>
      <c r="J128" s="6"/>
      <c r="K128" s="4"/>
      <c r="L128" s="6"/>
      <c r="M128" s="6"/>
      <c r="N128" s="4"/>
      <c r="O128" s="6">
        <v>0</v>
      </c>
      <c r="P128" s="4"/>
    </row>
    <row r="129" spans="1:16" ht="12.75">
      <c r="A129" s="17"/>
      <c r="B129" s="17"/>
      <c r="C129" s="21"/>
      <c r="D129" s="23" t="s">
        <v>49</v>
      </c>
      <c r="E129" s="24"/>
      <c r="F129" s="5">
        <f>F123</f>
        <v>2309470.2350000003</v>
      </c>
      <c r="G129" s="4"/>
      <c r="H129" s="4"/>
      <c r="I129" s="4"/>
      <c r="J129" s="5"/>
      <c r="K129" s="4"/>
      <c r="L129" s="5"/>
      <c r="M129" s="5"/>
      <c r="N129" s="4"/>
      <c r="O129" s="6">
        <f>O123</f>
        <v>2309470.2350000003</v>
      </c>
      <c r="P129" s="4"/>
    </row>
    <row r="130" spans="1:16" ht="64.5" customHeight="1">
      <c r="A130" s="17"/>
      <c r="B130" s="17"/>
      <c r="C130" s="21"/>
      <c r="D130" s="23" t="s">
        <v>50</v>
      </c>
      <c r="E130" s="24"/>
      <c r="F130" s="5">
        <f>F129/C123</f>
        <v>9570.95</v>
      </c>
      <c r="G130" s="4"/>
      <c r="H130" s="4"/>
      <c r="I130" s="4"/>
      <c r="J130" s="5"/>
      <c r="K130" s="4"/>
      <c r="L130" s="5"/>
      <c r="M130" s="5"/>
      <c r="N130" s="4"/>
      <c r="O130" s="6">
        <v>9570.95</v>
      </c>
      <c r="P130" s="4"/>
    </row>
    <row r="131" spans="1:16" ht="64.5" customHeight="1">
      <c r="A131" s="18"/>
      <c r="B131" s="18"/>
      <c r="C131" s="22"/>
      <c r="D131" s="23" t="s">
        <v>51</v>
      </c>
      <c r="E131" s="24"/>
      <c r="F131" s="4"/>
      <c r="G131" s="4"/>
      <c r="H131" s="4"/>
      <c r="I131" s="4"/>
      <c r="J131" s="5"/>
      <c r="K131" s="4"/>
      <c r="L131" s="5"/>
      <c r="M131" s="5"/>
      <c r="N131" s="4"/>
      <c r="O131" s="6">
        <v>9570.95</v>
      </c>
      <c r="P131" s="4"/>
    </row>
    <row r="132" spans="1:16" ht="25.5" customHeight="1">
      <c r="A132" s="41" t="s">
        <v>87</v>
      </c>
      <c r="B132" s="29" t="s">
        <v>75</v>
      </c>
      <c r="C132" s="44">
        <f>C15+C24+C33+C42+C51+C60+C69+C78+C87+C96+C105+C114+C123</f>
        <v>17785.700000000004</v>
      </c>
      <c r="D132" s="29" t="s">
        <v>41</v>
      </c>
      <c r="E132" s="3" t="s">
        <v>42</v>
      </c>
      <c r="F132" s="8">
        <f>G132+I132+J132+L132+M132+O132</f>
        <v>151101651.276</v>
      </c>
      <c r="G132" s="8">
        <f>G15+G24+G33+G42</f>
        <v>99075808.236</v>
      </c>
      <c r="H132" s="3"/>
      <c r="I132" s="8">
        <f>I78</f>
        <v>575794.86</v>
      </c>
      <c r="J132" s="8">
        <v>27409259.08</v>
      </c>
      <c r="K132" s="3"/>
      <c r="L132" s="8">
        <v>3296633.13</v>
      </c>
      <c r="M132" s="8">
        <v>6764826.39</v>
      </c>
      <c r="N132" s="3"/>
      <c r="O132" s="9">
        <v>13979329.58</v>
      </c>
      <c r="P132" s="3"/>
    </row>
    <row r="133" spans="1:16" ht="51" customHeight="1">
      <c r="A133" s="42"/>
      <c r="B133" s="30"/>
      <c r="C133" s="45"/>
      <c r="D133" s="31"/>
      <c r="E133" s="3" t="s">
        <v>43</v>
      </c>
      <c r="F133" s="3"/>
      <c r="G133" s="3"/>
      <c r="H133" s="3"/>
      <c r="I133" s="3"/>
      <c r="J133" s="3"/>
      <c r="K133" s="3"/>
      <c r="L133" s="3"/>
      <c r="M133" s="3"/>
      <c r="N133" s="3"/>
      <c r="O133" s="9"/>
      <c r="P133" s="3"/>
    </row>
    <row r="134" spans="1:16" ht="89.25" customHeight="1">
      <c r="A134" s="42"/>
      <c r="B134" s="30"/>
      <c r="C134" s="45"/>
      <c r="D134" s="29" t="s">
        <v>44</v>
      </c>
      <c r="E134" s="3" t="s">
        <v>45</v>
      </c>
      <c r="F134" s="8">
        <v>0</v>
      </c>
      <c r="G134" s="8">
        <v>0</v>
      </c>
      <c r="H134" s="3"/>
      <c r="I134" s="8">
        <v>0</v>
      </c>
      <c r="J134" s="8">
        <v>0</v>
      </c>
      <c r="K134" s="3"/>
      <c r="L134" s="8">
        <v>0</v>
      </c>
      <c r="M134" s="8">
        <v>0</v>
      </c>
      <c r="N134" s="8"/>
      <c r="O134" s="10">
        <v>0</v>
      </c>
      <c r="P134" s="3"/>
    </row>
    <row r="135" spans="1:16" ht="12.75">
      <c r="A135" s="42"/>
      <c r="B135" s="30"/>
      <c r="C135" s="45"/>
      <c r="D135" s="30"/>
      <c r="E135" s="3" t="s">
        <v>46</v>
      </c>
      <c r="F135" s="8">
        <v>0</v>
      </c>
      <c r="G135" s="8">
        <v>0</v>
      </c>
      <c r="H135" s="3"/>
      <c r="I135" s="8">
        <v>0</v>
      </c>
      <c r="J135" s="8">
        <v>0</v>
      </c>
      <c r="K135" s="3"/>
      <c r="L135" s="8">
        <v>0</v>
      </c>
      <c r="M135" s="8">
        <v>0</v>
      </c>
      <c r="N135" s="8"/>
      <c r="O135" s="10">
        <v>0</v>
      </c>
      <c r="P135" s="3"/>
    </row>
    <row r="136" spans="1:16" ht="12.75">
      <c r="A136" s="42"/>
      <c r="B136" s="30"/>
      <c r="C136" s="45"/>
      <c r="D136" s="30"/>
      <c r="E136" s="3" t="s">
        <v>47</v>
      </c>
      <c r="F136" s="8">
        <v>0</v>
      </c>
      <c r="G136" s="8">
        <v>0</v>
      </c>
      <c r="H136" s="3"/>
      <c r="I136" s="8">
        <v>0</v>
      </c>
      <c r="J136" s="8">
        <v>0</v>
      </c>
      <c r="K136" s="3"/>
      <c r="L136" s="8">
        <v>0</v>
      </c>
      <c r="M136" s="8">
        <v>0</v>
      </c>
      <c r="N136" s="8"/>
      <c r="O136" s="10">
        <v>0</v>
      </c>
      <c r="P136" s="3"/>
    </row>
    <row r="137" spans="1:16" ht="12.75">
      <c r="A137" s="42"/>
      <c r="B137" s="30"/>
      <c r="C137" s="45"/>
      <c r="D137" s="31"/>
      <c r="E137" s="3" t="s">
        <v>48</v>
      </c>
      <c r="F137" s="8">
        <v>0</v>
      </c>
      <c r="G137" s="8">
        <v>0</v>
      </c>
      <c r="H137" s="3"/>
      <c r="I137" s="8">
        <v>0</v>
      </c>
      <c r="J137" s="8">
        <v>0</v>
      </c>
      <c r="K137" s="3"/>
      <c r="L137" s="8">
        <v>0</v>
      </c>
      <c r="M137" s="8">
        <v>0</v>
      </c>
      <c r="N137" s="8"/>
      <c r="O137" s="10">
        <v>0</v>
      </c>
      <c r="P137" s="3"/>
    </row>
    <row r="138" spans="1:16" ht="12.75">
      <c r="A138" s="42"/>
      <c r="B138" s="30"/>
      <c r="C138" s="45"/>
      <c r="D138" s="38" t="s">
        <v>49</v>
      </c>
      <c r="E138" s="40"/>
      <c r="F138" s="8">
        <f>F132</f>
        <v>151101651.276</v>
      </c>
      <c r="G138" s="8">
        <f>G132</f>
        <v>99075808.236</v>
      </c>
      <c r="H138" s="3"/>
      <c r="I138" s="8">
        <f>I132</f>
        <v>575794.86</v>
      </c>
      <c r="J138" s="8">
        <f>J132</f>
        <v>27409259.08</v>
      </c>
      <c r="K138" s="3"/>
      <c r="L138" s="8">
        <f>L132</f>
        <v>3296633.13</v>
      </c>
      <c r="M138" s="8">
        <f>M132</f>
        <v>6764826.39</v>
      </c>
      <c r="N138" s="3"/>
      <c r="O138" s="9">
        <f>O132</f>
        <v>13979329.58</v>
      </c>
      <c r="P138" s="3"/>
    </row>
    <row r="139" spans="1:16" ht="64.5" customHeight="1">
      <c r="A139" s="42"/>
      <c r="B139" s="30"/>
      <c r="C139" s="45"/>
      <c r="D139" s="38" t="s">
        <v>50</v>
      </c>
      <c r="E139" s="40"/>
      <c r="F139" s="8">
        <f>F138/C132</f>
        <v>8495.681995985537</v>
      </c>
      <c r="G139" s="8">
        <f>G138/C132</f>
        <v>5570.531845021561</v>
      </c>
      <c r="H139" s="3"/>
      <c r="I139" s="8">
        <f>I138/C132</f>
        <v>32.374034196011394</v>
      </c>
      <c r="J139" s="8">
        <f>J138/C132</f>
        <v>1541.0840776578932</v>
      </c>
      <c r="K139" s="3"/>
      <c r="L139" s="10">
        <f>L138/C132</f>
        <v>185.3530156249121</v>
      </c>
      <c r="M139" s="10">
        <f>M138/C132</f>
        <v>380.3519900819196</v>
      </c>
      <c r="N139" s="3"/>
      <c r="O139" s="10">
        <f>O138/C132</f>
        <v>785.9870334032395</v>
      </c>
      <c r="P139" s="3"/>
    </row>
    <row r="140" spans="1:16" ht="64.5" customHeight="1">
      <c r="A140" s="43"/>
      <c r="B140" s="31"/>
      <c r="C140" s="46"/>
      <c r="D140" s="38" t="s">
        <v>51</v>
      </c>
      <c r="E140" s="40"/>
      <c r="F140" s="3" t="s">
        <v>76</v>
      </c>
      <c r="G140" s="3" t="s">
        <v>76</v>
      </c>
      <c r="H140" s="3" t="s">
        <v>76</v>
      </c>
      <c r="I140" s="3" t="s">
        <v>76</v>
      </c>
      <c r="J140" s="3" t="s">
        <v>76</v>
      </c>
      <c r="K140" s="3" t="s">
        <v>76</v>
      </c>
      <c r="L140" s="3" t="s">
        <v>76</v>
      </c>
      <c r="M140" s="3" t="s">
        <v>76</v>
      </c>
      <c r="N140" s="3" t="s">
        <v>76</v>
      </c>
      <c r="O140" s="3" t="s">
        <v>76</v>
      </c>
      <c r="P140" s="3" t="s">
        <v>76</v>
      </c>
    </row>
    <row r="141" spans="1:16" ht="25.5" customHeight="1">
      <c r="A141" s="29" t="s">
        <v>23</v>
      </c>
      <c r="B141" s="29" t="s">
        <v>77</v>
      </c>
      <c r="C141" s="44">
        <f>C132</f>
        <v>17785.700000000004</v>
      </c>
      <c r="D141" s="29" t="s">
        <v>41</v>
      </c>
      <c r="E141" s="3" t="s">
        <v>42</v>
      </c>
      <c r="F141" s="8">
        <f>G141+I141+J141+L141+M141+O141</f>
        <v>151101651.276</v>
      </c>
      <c r="G141" s="8">
        <f>G132</f>
        <v>99075808.236</v>
      </c>
      <c r="H141" s="3"/>
      <c r="I141" s="8">
        <f>I132</f>
        <v>575794.86</v>
      </c>
      <c r="J141" s="8">
        <f>J132</f>
        <v>27409259.08</v>
      </c>
      <c r="K141" s="3"/>
      <c r="L141" s="8">
        <f>L132</f>
        <v>3296633.13</v>
      </c>
      <c r="M141" s="8">
        <f>M132</f>
        <v>6764826.39</v>
      </c>
      <c r="N141" s="3"/>
      <c r="O141" s="9">
        <f>O132</f>
        <v>13979329.58</v>
      </c>
      <c r="P141" s="3"/>
    </row>
    <row r="142" spans="1:16" ht="51" customHeight="1">
      <c r="A142" s="30"/>
      <c r="B142" s="30"/>
      <c r="C142" s="45"/>
      <c r="D142" s="31"/>
      <c r="E142" s="3" t="s">
        <v>43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89.25" customHeight="1">
      <c r="A143" s="30"/>
      <c r="B143" s="30"/>
      <c r="C143" s="45"/>
      <c r="D143" s="29" t="s">
        <v>44</v>
      </c>
      <c r="E143" s="3" t="s">
        <v>45</v>
      </c>
      <c r="F143" s="8">
        <v>0</v>
      </c>
      <c r="G143" s="8">
        <v>0</v>
      </c>
      <c r="H143" s="3"/>
      <c r="I143" s="8">
        <v>0</v>
      </c>
      <c r="J143" s="8">
        <v>0</v>
      </c>
      <c r="K143" s="3"/>
      <c r="L143" s="8">
        <v>0</v>
      </c>
      <c r="M143" s="8">
        <v>0</v>
      </c>
      <c r="N143" s="3"/>
      <c r="O143" s="8">
        <v>0</v>
      </c>
      <c r="P143" s="3"/>
    </row>
    <row r="144" spans="1:16" ht="12.75">
      <c r="A144" s="30"/>
      <c r="B144" s="30"/>
      <c r="C144" s="45"/>
      <c r="D144" s="30"/>
      <c r="E144" s="3" t="s">
        <v>46</v>
      </c>
      <c r="F144" s="8">
        <v>0</v>
      </c>
      <c r="G144" s="8">
        <v>0</v>
      </c>
      <c r="H144" s="3"/>
      <c r="I144" s="8">
        <v>0</v>
      </c>
      <c r="J144" s="8">
        <v>0</v>
      </c>
      <c r="K144" s="3"/>
      <c r="L144" s="8">
        <v>0</v>
      </c>
      <c r="M144" s="8">
        <v>0</v>
      </c>
      <c r="N144" s="3"/>
      <c r="O144" s="8">
        <v>0</v>
      </c>
      <c r="P144" s="3"/>
    </row>
    <row r="145" spans="1:16" ht="12.75">
      <c r="A145" s="30"/>
      <c r="B145" s="30"/>
      <c r="C145" s="45"/>
      <c r="D145" s="30"/>
      <c r="E145" s="3" t="s">
        <v>47</v>
      </c>
      <c r="F145" s="8">
        <v>0</v>
      </c>
      <c r="G145" s="8">
        <v>0</v>
      </c>
      <c r="H145" s="3"/>
      <c r="I145" s="8">
        <v>0</v>
      </c>
      <c r="J145" s="8">
        <v>0</v>
      </c>
      <c r="K145" s="3"/>
      <c r="L145" s="8">
        <v>0</v>
      </c>
      <c r="M145" s="8">
        <v>0</v>
      </c>
      <c r="N145" s="3"/>
      <c r="O145" s="8">
        <v>0</v>
      </c>
      <c r="P145" s="3"/>
    </row>
    <row r="146" spans="1:16" ht="12.75">
      <c r="A146" s="30"/>
      <c r="B146" s="30"/>
      <c r="C146" s="45"/>
      <c r="D146" s="31"/>
      <c r="E146" s="3" t="s">
        <v>48</v>
      </c>
      <c r="F146" s="8">
        <v>0</v>
      </c>
      <c r="G146" s="8">
        <v>0</v>
      </c>
      <c r="H146" s="3"/>
      <c r="I146" s="8">
        <v>0</v>
      </c>
      <c r="J146" s="8">
        <v>0</v>
      </c>
      <c r="K146" s="3"/>
      <c r="L146" s="8">
        <v>0</v>
      </c>
      <c r="M146" s="8">
        <v>0</v>
      </c>
      <c r="N146" s="3"/>
      <c r="O146" s="8">
        <v>0</v>
      </c>
      <c r="P146" s="3"/>
    </row>
    <row r="147" spans="1:16" ht="12.75">
      <c r="A147" s="30"/>
      <c r="B147" s="30"/>
      <c r="C147" s="45"/>
      <c r="D147" s="38" t="s">
        <v>49</v>
      </c>
      <c r="E147" s="40"/>
      <c r="F147" s="8">
        <f>G147+I147+J147+L147+M147+O147</f>
        <v>151101651.276</v>
      </c>
      <c r="G147" s="8">
        <f>G141</f>
        <v>99075808.236</v>
      </c>
      <c r="H147" s="3"/>
      <c r="I147" s="8">
        <f>I141</f>
        <v>575794.86</v>
      </c>
      <c r="J147" s="8">
        <f>J141</f>
        <v>27409259.08</v>
      </c>
      <c r="K147" s="3"/>
      <c r="L147" s="8">
        <f>L141</f>
        <v>3296633.13</v>
      </c>
      <c r="M147" s="8">
        <f>M141</f>
        <v>6764826.39</v>
      </c>
      <c r="N147" s="3"/>
      <c r="O147" s="9">
        <f>O141</f>
        <v>13979329.58</v>
      </c>
      <c r="P147" s="3"/>
    </row>
    <row r="148" spans="1:16" ht="64.5" customHeight="1">
      <c r="A148" s="30"/>
      <c r="B148" s="30"/>
      <c r="C148" s="45"/>
      <c r="D148" s="38" t="s">
        <v>50</v>
      </c>
      <c r="E148" s="40"/>
      <c r="F148" s="8">
        <f>F147/C141</f>
        <v>8495.681995985537</v>
      </c>
      <c r="G148" s="8">
        <f>G147/C141</f>
        <v>5570.531845021561</v>
      </c>
      <c r="H148" s="3"/>
      <c r="I148" s="8">
        <f>I147/C141</f>
        <v>32.374034196011394</v>
      </c>
      <c r="J148" s="8">
        <f>J147/C141</f>
        <v>1541.0840776578932</v>
      </c>
      <c r="K148" s="3"/>
      <c r="L148" s="10">
        <f>L147/C141</f>
        <v>185.3530156249121</v>
      </c>
      <c r="M148" s="10">
        <f>M147/C141</f>
        <v>380.3519900819196</v>
      </c>
      <c r="N148" s="3"/>
      <c r="O148" s="10">
        <f>O147/C141</f>
        <v>785.9870334032395</v>
      </c>
      <c r="P148" s="3"/>
    </row>
    <row r="149" spans="1:16" ht="64.5" customHeight="1">
      <c r="A149" s="31"/>
      <c r="B149" s="31"/>
      <c r="C149" s="46"/>
      <c r="D149" s="38" t="s">
        <v>51</v>
      </c>
      <c r="E149" s="40"/>
      <c r="F149" s="3" t="s">
        <v>76</v>
      </c>
      <c r="G149" s="3" t="s">
        <v>76</v>
      </c>
      <c r="H149" s="3" t="s">
        <v>76</v>
      </c>
      <c r="I149" s="3" t="s">
        <v>76</v>
      </c>
      <c r="J149" s="3" t="s">
        <v>76</v>
      </c>
      <c r="K149" s="3" t="s">
        <v>76</v>
      </c>
      <c r="L149" s="3" t="s">
        <v>76</v>
      </c>
      <c r="M149" s="3" t="s">
        <v>76</v>
      </c>
      <c r="N149" s="3" t="s">
        <v>76</v>
      </c>
      <c r="O149" s="3" t="s">
        <v>76</v>
      </c>
      <c r="P149" s="3" t="s">
        <v>76</v>
      </c>
    </row>
  </sheetData>
  <sheetProtection/>
  <mergeCells count="141">
    <mergeCell ref="A141:A149"/>
    <mergeCell ref="B141:B149"/>
    <mergeCell ref="C141:C149"/>
    <mergeCell ref="D141:D142"/>
    <mergeCell ref="D143:D146"/>
    <mergeCell ref="D147:E147"/>
    <mergeCell ref="D148:E148"/>
    <mergeCell ref="D149:E149"/>
    <mergeCell ref="A132:A140"/>
    <mergeCell ref="B132:B140"/>
    <mergeCell ref="C132:C140"/>
    <mergeCell ref="D132:D133"/>
    <mergeCell ref="D134:D137"/>
    <mergeCell ref="D138:E138"/>
    <mergeCell ref="D139:E139"/>
    <mergeCell ref="D140:E140"/>
    <mergeCell ref="A123:A131"/>
    <mergeCell ref="B123:B131"/>
    <mergeCell ref="C123:C131"/>
    <mergeCell ref="D123:D124"/>
    <mergeCell ref="D125:D128"/>
    <mergeCell ref="D129:E129"/>
    <mergeCell ref="D130:E130"/>
    <mergeCell ref="D131:E131"/>
    <mergeCell ref="A105:A113"/>
    <mergeCell ref="B105:B113"/>
    <mergeCell ref="C105:C113"/>
    <mergeCell ref="D105:D106"/>
    <mergeCell ref="D107:D110"/>
    <mergeCell ref="D111:E111"/>
    <mergeCell ref="D112:E112"/>
    <mergeCell ref="D113:E113"/>
    <mergeCell ref="A96:A104"/>
    <mergeCell ref="B96:B104"/>
    <mergeCell ref="C96:C104"/>
    <mergeCell ref="D96:D97"/>
    <mergeCell ref="D98:D101"/>
    <mergeCell ref="D102:E102"/>
    <mergeCell ref="D103:E103"/>
    <mergeCell ref="D104:E104"/>
    <mergeCell ref="A87:A95"/>
    <mergeCell ref="B87:B95"/>
    <mergeCell ref="C87:C95"/>
    <mergeCell ref="D87:D88"/>
    <mergeCell ref="D89:D92"/>
    <mergeCell ref="D93:E93"/>
    <mergeCell ref="D94:E94"/>
    <mergeCell ref="D95:E95"/>
    <mergeCell ref="A78:A86"/>
    <mergeCell ref="B78:B86"/>
    <mergeCell ref="C78:C86"/>
    <mergeCell ref="D78:D79"/>
    <mergeCell ref="D80:D83"/>
    <mergeCell ref="D84:E84"/>
    <mergeCell ref="D85:E85"/>
    <mergeCell ref="D86:E86"/>
    <mergeCell ref="A69:A77"/>
    <mergeCell ref="B69:B77"/>
    <mergeCell ref="C69:C77"/>
    <mergeCell ref="D69:D70"/>
    <mergeCell ref="D71:D74"/>
    <mergeCell ref="D75:E75"/>
    <mergeCell ref="D76:E76"/>
    <mergeCell ref="D77:E77"/>
    <mergeCell ref="A60:A68"/>
    <mergeCell ref="B60:B68"/>
    <mergeCell ref="C60:C68"/>
    <mergeCell ref="D60:D61"/>
    <mergeCell ref="D62:D65"/>
    <mergeCell ref="D66:E66"/>
    <mergeCell ref="D67:E67"/>
    <mergeCell ref="D68:E68"/>
    <mergeCell ref="A51:A59"/>
    <mergeCell ref="B51:B59"/>
    <mergeCell ref="C51:C59"/>
    <mergeCell ref="D51:D52"/>
    <mergeCell ref="D53:D56"/>
    <mergeCell ref="D57:E57"/>
    <mergeCell ref="D58:E58"/>
    <mergeCell ref="D59:E59"/>
    <mergeCell ref="A42:A50"/>
    <mergeCell ref="B42:B50"/>
    <mergeCell ref="C42:C50"/>
    <mergeCell ref="D42:D43"/>
    <mergeCell ref="D44:D47"/>
    <mergeCell ref="D48:E48"/>
    <mergeCell ref="D49:E49"/>
    <mergeCell ref="D50:E50"/>
    <mergeCell ref="A33:A41"/>
    <mergeCell ref="B33:B41"/>
    <mergeCell ref="C33:C41"/>
    <mergeCell ref="D33:D34"/>
    <mergeCell ref="D35:D38"/>
    <mergeCell ref="D39:E39"/>
    <mergeCell ref="D40:E40"/>
    <mergeCell ref="D41:E41"/>
    <mergeCell ref="D23:E23"/>
    <mergeCell ref="A24:A32"/>
    <mergeCell ref="B24:B32"/>
    <mergeCell ref="C24:C32"/>
    <mergeCell ref="D24:D25"/>
    <mergeCell ref="D26:D29"/>
    <mergeCell ref="D30:E30"/>
    <mergeCell ref="D31:E31"/>
    <mergeCell ref="D32:E32"/>
    <mergeCell ref="D12:E12"/>
    <mergeCell ref="A13:P13"/>
    <mergeCell ref="A14:P14"/>
    <mergeCell ref="A15:A23"/>
    <mergeCell ref="B15:B23"/>
    <mergeCell ref="C15:C23"/>
    <mergeCell ref="D15:D16"/>
    <mergeCell ref="D17:D20"/>
    <mergeCell ref="D21:E21"/>
    <mergeCell ref="D22:E22"/>
    <mergeCell ref="F9:F11"/>
    <mergeCell ref="G9:P9"/>
    <mergeCell ref="G10:G11"/>
    <mergeCell ref="H10:H11"/>
    <mergeCell ref="I10:M10"/>
    <mergeCell ref="N10:N11"/>
    <mergeCell ref="O10:O11"/>
    <mergeCell ref="P10:P11"/>
    <mergeCell ref="M1:P1"/>
    <mergeCell ref="M2:P2"/>
    <mergeCell ref="M3:P3"/>
    <mergeCell ref="J5:P5"/>
    <mergeCell ref="A6:P6"/>
    <mergeCell ref="A8:A11"/>
    <mergeCell ref="B8:B11"/>
    <mergeCell ref="C8:C11"/>
    <mergeCell ref="D8:E11"/>
    <mergeCell ref="F8:P8"/>
    <mergeCell ref="A114:A122"/>
    <mergeCell ref="B114:B122"/>
    <mergeCell ref="C114:C122"/>
    <mergeCell ref="D114:D115"/>
    <mergeCell ref="D116:D119"/>
    <mergeCell ref="D120:E120"/>
    <mergeCell ref="D121:E121"/>
    <mergeCell ref="D122:E122"/>
  </mergeCells>
  <printOptions/>
  <pageMargins left="0.7480314960629921" right="0.2362204724409449" top="0.2362204724409449" bottom="0.31496062992125984" header="0.31496062992125984" footer="0.31496062992125984"/>
  <pageSetup fitToHeight="0" fitToWidth="1" horizontalDpi="600" verticalDpi="600" orientation="landscape" paperSize="9" scale="73" r:id="rId1"/>
  <rowBreaks count="7" manualBreakCount="7">
    <brk id="23" max="255" man="1"/>
    <brk id="41" max="255" man="1"/>
    <brk id="59" max="255" man="1"/>
    <brk id="77" max="255" man="1"/>
    <brk id="95" max="255" man="1"/>
    <brk id="113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60" zoomScalePageLayoutView="0" workbookViewId="0" topLeftCell="A1">
      <selection activeCell="P15" sqref="P15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3" width="9.28125" style="0" bestFit="1" customWidth="1"/>
    <col min="5" max="6" width="9.28125" style="0" bestFit="1" customWidth="1"/>
    <col min="8" max="9" width="9.28125" style="0" bestFit="1" customWidth="1"/>
    <col min="11" max="11" width="9.28125" style="0" bestFit="1" customWidth="1"/>
  </cols>
  <sheetData>
    <row r="1" spans="10:12" ht="42" customHeight="1">
      <c r="J1" s="47" t="s">
        <v>78</v>
      </c>
      <c r="K1" s="47"/>
      <c r="L1" s="47"/>
    </row>
    <row r="2" spans="1:12" ht="36" customHeight="1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2" ht="12.75">
      <c r="A4" s="49" t="s">
        <v>4</v>
      </c>
      <c r="B4" s="49" t="s">
        <v>5</v>
      </c>
      <c r="C4" s="38" t="s">
        <v>80</v>
      </c>
      <c r="D4" s="39"/>
      <c r="E4" s="39"/>
      <c r="F4" s="39"/>
      <c r="G4" s="39"/>
      <c r="H4" s="39"/>
      <c r="I4" s="39"/>
      <c r="J4" s="39"/>
      <c r="K4" s="39"/>
      <c r="L4" s="40"/>
    </row>
    <row r="5" spans="1:12" ht="12.75">
      <c r="A5" s="50"/>
      <c r="B5" s="50"/>
      <c r="C5" s="38" t="s">
        <v>10</v>
      </c>
      <c r="D5" s="39"/>
      <c r="E5" s="39"/>
      <c r="F5" s="39"/>
      <c r="G5" s="39"/>
      <c r="H5" s="39"/>
      <c r="I5" s="39"/>
      <c r="J5" s="39"/>
      <c r="K5" s="39"/>
      <c r="L5" s="40"/>
    </row>
    <row r="6" spans="1:12" ht="66.75" customHeight="1">
      <c r="A6" s="50"/>
      <c r="B6" s="50"/>
      <c r="C6" s="29" t="s">
        <v>81</v>
      </c>
      <c r="D6" s="29" t="s">
        <v>82</v>
      </c>
      <c r="E6" s="38" t="s">
        <v>13</v>
      </c>
      <c r="F6" s="39"/>
      <c r="G6" s="39"/>
      <c r="H6" s="39"/>
      <c r="I6" s="40"/>
      <c r="J6" s="29" t="s">
        <v>14</v>
      </c>
      <c r="K6" s="29" t="s">
        <v>15</v>
      </c>
      <c r="L6" s="29" t="s">
        <v>16</v>
      </c>
    </row>
    <row r="7" spans="1:12" ht="159.75" customHeight="1">
      <c r="A7" s="50"/>
      <c r="B7" s="50"/>
      <c r="C7" s="31"/>
      <c r="D7" s="31"/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31"/>
      <c r="K7" s="31"/>
      <c r="L7" s="31"/>
    </row>
    <row r="8" spans="1:12" ht="12.75">
      <c r="A8" s="51"/>
      <c r="B8" s="51"/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83</v>
      </c>
      <c r="K8" s="3" t="s">
        <v>83</v>
      </c>
      <c r="L8" s="3" t="s">
        <v>86</v>
      </c>
    </row>
    <row r="9" spans="1:12" ht="12.75">
      <c r="A9" s="3" t="s">
        <v>22</v>
      </c>
      <c r="B9" s="3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32</v>
      </c>
      <c r="L9" s="3" t="s">
        <v>33</v>
      </c>
    </row>
    <row r="10" spans="1:12" ht="12.75">
      <c r="A10" s="38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2.75">
      <c r="A11" s="38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2.75">
      <c r="A12" s="4" t="s">
        <v>39</v>
      </c>
      <c r="B12" s="11" t="s">
        <v>40</v>
      </c>
      <c r="C12" s="5">
        <v>1090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4" t="s">
        <v>52</v>
      </c>
      <c r="B13" s="11" t="s">
        <v>53</v>
      </c>
      <c r="C13" s="5">
        <v>1095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4" t="s">
        <v>54</v>
      </c>
      <c r="B14" s="11" t="s">
        <v>55</v>
      </c>
      <c r="C14" s="5">
        <v>1095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4" t="s">
        <v>56</v>
      </c>
      <c r="B15" s="11" t="s">
        <v>57</v>
      </c>
      <c r="C15" s="5">
        <v>966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4" t="s">
        <v>58</v>
      </c>
      <c r="B16" s="11" t="s">
        <v>59</v>
      </c>
      <c r="C16" s="5"/>
      <c r="D16" s="5"/>
      <c r="E16" s="5"/>
      <c r="F16" s="5">
        <v>380</v>
      </c>
      <c r="G16" s="5"/>
      <c r="H16" s="5">
        <v>110</v>
      </c>
      <c r="I16" s="5">
        <v>100</v>
      </c>
      <c r="J16" s="5"/>
      <c r="K16" s="5"/>
      <c r="L16" s="5"/>
    </row>
    <row r="17" spans="1:12" ht="12.75">
      <c r="A17" s="4" t="s">
        <v>60</v>
      </c>
      <c r="B17" s="11" t="s">
        <v>61</v>
      </c>
      <c r="C17" s="5"/>
      <c r="D17" s="5"/>
      <c r="E17" s="5"/>
      <c r="F17" s="5"/>
      <c r="G17" s="5"/>
      <c r="H17" s="5"/>
      <c r="I17" s="5"/>
      <c r="J17" s="5"/>
      <c r="K17" s="5">
        <v>671.1</v>
      </c>
      <c r="L17" s="5"/>
    </row>
    <row r="18" spans="1:12" ht="12.75">
      <c r="A18" s="4" t="s">
        <v>62</v>
      </c>
      <c r="B18" s="11" t="s">
        <v>63</v>
      </c>
      <c r="C18" s="5"/>
      <c r="D18" s="5"/>
      <c r="E18" s="5"/>
      <c r="F18" s="5"/>
      <c r="G18" s="5"/>
      <c r="H18" s="5"/>
      <c r="I18" s="5"/>
      <c r="J18" s="5"/>
      <c r="K18" s="5">
        <v>450.9</v>
      </c>
      <c r="L18" s="5"/>
    </row>
    <row r="19" spans="1:12" ht="12.75">
      <c r="A19" s="4" t="s">
        <v>64</v>
      </c>
      <c r="B19" s="11" t="s">
        <v>65</v>
      </c>
      <c r="C19" s="5"/>
      <c r="D19" s="5"/>
      <c r="E19" s="5">
        <v>110</v>
      </c>
      <c r="F19" s="5"/>
      <c r="G19" s="5"/>
      <c r="H19" s="5"/>
      <c r="I19" s="5"/>
      <c r="J19" s="5"/>
      <c r="K19" s="5"/>
      <c r="L19" s="5"/>
    </row>
    <row r="20" spans="1:12" ht="12.75">
      <c r="A20" s="4" t="s">
        <v>66</v>
      </c>
      <c r="B20" s="11" t="s">
        <v>67</v>
      </c>
      <c r="C20" s="5"/>
      <c r="D20" s="5"/>
      <c r="E20" s="5"/>
      <c r="F20" s="5">
        <v>350</v>
      </c>
      <c r="G20" s="5"/>
      <c r="H20" s="5">
        <v>100</v>
      </c>
      <c r="I20" s="5">
        <v>90</v>
      </c>
      <c r="J20" s="5"/>
      <c r="K20" s="5"/>
      <c r="L20" s="5"/>
    </row>
    <row r="21" spans="1:12" ht="19.5" customHeight="1">
      <c r="A21" s="4" t="s">
        <v>68</v>
      </c>
      <c r="B21" s="11" t="s">
        <v>69</v>
      </c>
      <c r="C21" s="5"/>
      <c r="D21" s="5"/>
      <c r="E21" s="5"/>
      <c r="F21" s="5">
        <v>179</v>
      </c>
      <c r="G21" s="5"/>
      <c r="H21" s="5">
        <v>65</v>
      </c>
      <c r="I21" s="5">
        <v>55</v>
      </c>
      <c r="J21" s="5"/>
      <c r="K21" s="5"/>
      <c r="L21" s="5"/>
    </row>
    <row r="22" spans="1:12" ht="17.25" customHeight="1">
      <c r="A22" s="4" t="s">
        <v>70</v>
      </c>
      <c r="B22" s="11" t="s">
        <v>71</v>
      </c>
      <c r="C22" s="5"/>
      <c r="D22" s="5"/>
      <c r="E22" s="5"/>
      <c r="F22" s="5">
        <v>380</v>
      </c>
      <c r="G22" s="5"/>
      <c r="H22" s="5">
        <v>110</v>
      </c>
      <c r="I22" s="5">
        <v>100</v>
      </c>
      <c r="J22" s="5"/>
      <c r="K22" s="5"/>
      <c r="L22" s="5"/>
    </row>
    <row r="23" spans="1:12" ht="17.25" customHeight="1">
      <c r="A23" s="4" t="s">
        <v>72</v>
      </c>
      <c r="B23" s="15" t="s">
        <v>88</v>
      </c>
      <c r="C23" s="5"/>
      <c r="D23" s="5"/>
      <c r="E23" s="5"/>
      <c r="F23" s="5">
        <v>166</v>
      </c>
      <c r="G23" s="5"/>
      <c r="H23" s="5">
        <v>60</v>
      </c>
      <c r="I23" s="5">
        <v>50</v>
      </c>
      <c r="J23" s="5"/>
      <c r="K23" s="5"/>
      <c r="L23" s="5"/>
    </row>
    <row r="24" spans="1:12" ht="18.75" customHeight="1">
      <c r="A24" s="4" t="s">
        <v>73</v>
      </c>
      <c r="B24" s="11" t="s">
        <v>74</v>
      </c>
      <c r="C24" s="5"/>
      <c r="D24" s="5"/>
      <c r="E24" s="5"/>
      <c r="F24" s="5"/>
      <c r="G24" s="5"/>
      <c r="H24" s="5"/>
      <c r="I24" s="5"/>
      <c r="J24" s="5"/>
      <c r="K24" s="5">
        <v>248</v>
      </c>
      <c r="L24" s="5"/>
    </row>
    <row r="25" spans="1:12" ht="25.5" customHeight="1">
      <c r="A25" s="3"/>
      <c r="B25" s="12" t="s">
        <v>75</v>
      </c>
      <c r="C25" s="8">
        <v>4246</v>
      </c>
      <c r="D25" s="8"/>
      <c r="E25" s="8">
        <f>E16+E17+E19+E20</f>
        <v>110</v>
      </c>
      <c r="F25" s="8">
        <f>SUM(F12:F24)</f>
        <v>1455</v>
      </c>
      <c r="G25" s="8"/>
      <c r="H25" s="8">
        <f>SUM(H12:H24)</f>
        <v>445</v>
      </c>
      <c r="I25" s="8">
        <f>SUM(I12:I24)</f>
        <v>395</v>
      </c>
      <c r="J25" s="8"/>
      <c r="K25" s="8">
        <f>SUM(K12:K24)</f>
        <v>1370</v>
      </c>
      <c r="L25" s="8"/>
    </row>
    <row r="26" spans="1:12" ht="25.5" customHeight="1">
      <c r="A26" s="3"/>
      <c r="B26" s="12" t="s">
        <v>77</v>
      </c>
      <c r="C26" s="8">
        <v>4246</v>
      </c>
      <c r="D26" s="8"/>
      <c r="E26" s="8">
        <f>E25</f>
        <v>110</v>
      </c>
      <c r="F26" s="8">
        <f>F25</f>
        <v>1455</v>
      </c>
      <c r="G26" s="8"/>
      <c r="H26" s="8">
        <f>H25</f>
        <v>445</v>
      </c>
      <c r="I26" s="8">
        <f>I25</f>
        <v>395</v>
      </c>
      <c r="J26" s="8"/>
      <c r="K26" s="8">
        <f>K25</f>
        <v>1370</v>
      </c>
      <c r="L26" s="8"/>
    </row>
  </sheetData>
  <sheetProtection/>
  <mergeCells count="14">
    <mergeCell ref="C6:C7"/>
    <mergeCell ref="D6:D7"/>
    <mergeCell ref="E6:I6"/>
    <mergeCell ref="J6:J7"/>
    <mergeCell ref="K6:K7"/>
    <mergeCell ref="L6:L7"/>
    <mergeCell ref="A10:L10"/>
    <mergeCell ref="A11:L11"/>
    <mergeCell ref="J1:L1"/>
    <mergeCell ref="A2:L2"/>
    <mergeCell ref="A4:A8"/>
    <mergeCell ref="B4:B8"/>
    <mergeCell ref="C4:L4"/>
    <mergeCell ref="C5:L5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Кобеза А.В.</cp:lastModifiedBy>
  <cp:lastPrinted>2020-05-08T03:02:42Z</cp:lastPrinted>
  <dcterms:created xsi:type="dcterms:W3CDTF">2019-10-07T03:52:14Z</dcterms:created>
  <dcterms:modified xsi:type="dcterms:W3CDTF">2020-05-19T04:22:53Z</dcterms:modified>
  <cp:category/>
  <cp:version/>
  <cp:contentType/>
  <cp:contentStatus/>
</cp:coreProperties>
</file>