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40" windowHeight="13005" tabRatio="777" activeTab="3"/>
  </bookViews>
  <sheets>
    <sheet name="Пр. 2 к МП" sheetId="1" r:id="rId1"/>
    <sheet name="Пр.3 к МП" sheetId="2" r:id="rId2"/>
    <sheet name="Пр.2 к 1ПП" sheetId="3" r:id="rId3"/>
    <sheet name="ПР.2к 3ПП" sheetId="4" r:id="rId4"/>
  </sheets>
  <definedNames>
    <definedName name="Z_0CE72C7C_BA16_4CAF_8510_EA0FA4147AAD_.wvu.PrintArea" localSheetId="0" hidden="1">'Пр. 2 к МП'!$B$2:$L$44</definedName>
    <definedName name="Z_0CE72C7C_BA16_4CAF_8510_EA0FA4147AAD_.wvu.PrintArea" localSheetId="2" hidden="1">'Пр.2 к 1ПП'!$B$1:$L$23</definedName>
    <definedName name="Z_0CE72C7C_BA16_4CAF_8510_EA0FA4147AAD_.wvu.PrintArea" localSheetId="1" hidden="1">'Пр.3 к МП'!$B$2:$H$56</definedName>
    <definedName name="Z_0CE72C7C_BA16_4CAF_8510_EA0FA4147AAD_.wvu.PrintTitles" localSheetId="0" hidden="1">'Пр. 2 к МП'!$5:$6</definedName>
    <definedName name="Z_0CE72C7C_BA16_4CAF_8510_EA0FA4147AAD_.wvu.PrintTitles" localSheetId="1" hidden="1">'Пр.3 к МП'!$5:$6</definedName>
    <definedName name="Z_C04E132C_DB09_4BDA_934A_E24AADBD03E8_.wvu.PrintArea" localSheetId="0" hidden="1">'Пр. 2 к МП'!$B$2:$L$28</definedName>
    <definedName name="Z_C04E132C_DB09_4BDA_934A_E24AADBD03E8_.wvu.PrintArea" localSheetId="2" hidden="1">'Пр.2 к 1ПП'!$B$1:$L$23</definedName>
    <definedName name="Z_C04E132C_DB09_4BDA_934A_E24AADBD03E8_.wvu.PrintArea" localSheetId="1" hidden="1">'Пр.3 к МП'!$B$2:$H$56</definedName>
    <definedName name="Z_C04E132C_DB09_4BDA_934A_E24AADBD03E8_.wvu.PrintTitles" localSheetId="0" hidden="1">'Пр. 2 к МП'!$5:$6</definedName>
    <definedName name="Z_C04E132C_DB09_4BDA_934A_E24AADBD03E8_.wvu.PrintTitles" localSheetId="1" hidden="1">'Пр.3 к МП'!$5:$6</definedName>
    <definedName name="_xlnm.Print_Titles" localSheetId="0">'Пр. 2 к МП'!$5:$6</definedName>
    <definedName name="_xlnm.Print_Titles" localSheetId="1">'Пр.3 к МП'!$5:$6</definedName>
    <definedName name="_xlnm.Print_Area" localSheetId="0">'Пр. 2 к МП'!$A$1:$L$15</definedName>
    <definedName name="_xlnm.Print_Area" localSheetId="2">'Пр.2 к 1ПП'!$A$1:$L$14</definedName>
    <definedName name="_xlnm.Print_Area" localSheetId="1">'Пр.3 к МП'!$A$1:$H$35</definedName>
  </definedNames>
  <calcPr fullCalcOnLoad="1"/>
</workbook>
</file>

<file path=xl/sharedStrings.xml><?xml version="1.0" encoding="utf-8"?>
<sst xmlns="http://schemas.openxmlformats.org/spreadsheetml/2006/main" count="168" uniqueCount="79">
  <si>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</si>
  <si>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№ п/п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</si>
  <si>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</si>
  <si>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</si>
  <si>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</si>
  <si>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</si>
  <si>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РзПр</t>
  </si>
  <si>
    <t>ЦСР</t>
  </si>
  <si>
    <t>ВР</t>
  </si>
  <si>
    <t>Задача 1: Создание условий для обеспечения финансовой устойчивости бюджетов поселений</t>
  </si>
  <si>
    <t>Мероприятие 1.1: Предоставление дотаций на выравнивание бюджетной обеспеченности поселений за счет средств краевого бюджета</t>
  </si>
  <si>
    <t>Финансовое управление администрации Туруханского района</t>
  </si>
  <si>
    <t>Мероприятие 1.2: Предоставление дотаций на выравнивание бюджетной обеспеченности поселений за счет средств районного бюджета</t>
  </si>
  <si>
    <t>Мероприятие 1.3: Межбюджетные трансферты на поддержку мер по обеспечению сбалансированности бюджетов поселений</t>
  </si>
  <si>
    <t xml:space="preserve">Приложение № 2 
к подпрограмме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</si>
  <si>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Статус (муниципальная программа, подпрограмма)</t>
  </si>
  <si>
    <t>Муниципальная программа</t>
  </si>
  <si>
    <t>всего расходные обязательства по программе, в том числе: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</si>
  <si>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</si>
  <si>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</si>
  <si>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</si>
  <si>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</si>
  <si>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</si>
  <si>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</si>
  <si>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</si>
  <si>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</si>
  <si>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 xml:space="preserve">всего расходные обязательства </t>
  </si>
  <si>
    <t>всего расходные обязательства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</si>
  <si>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</si>
  <si>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</si>
  <si>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</si>
  <si>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>Управление муниципальными финансами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</si>
  <si>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</si>
  <si>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</si>
  <si>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</si>
  <si>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</si>
  <si>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 xml:space="preserve">Создание условий для эффективного и ответственного управления муниципальными финансами, повышения устойчивости бюджетов муниципальных образований Туруханского района </t>
  </si>
  <si>
    <t>Управление муниципальным долгом Туруханского района</t>
  </si>
  <si>
    <t>Обеспечение реализации муниципальной программы и прочие мероприятия</t>
  </si>
  <si>
    <t>федеральный бюджет</t>
  </si>
  <si>
    <t>краевой бюджет</t>
  </si>
  <si>
    <t>бюджеты поселений</t>
  </si>
  <si>
    <t>«Управление муниципальными финансами»</t>
  </si>
  <si>
    <t>«Управление муниципальным долгом Туруханского района»</t>
  </si>
  <si>
    <t>«Обеспечение реализации муниципальной программы и прочие мероприятия»</t>
  </si>
  <si>
    <t>итого на очередной финансовый год и плановый период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</si>
  <si>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</si>
  <si>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</si>
  <si>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</si>
  <si>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</si>
  <si>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Приложение № 2
к  муниципальной программе Туруханского района «Управление муниципальными финансами»</t>
  </si>
  <si>
    <t>Приложение № 3
к  муниципальной программе Туруханского района «Управление муниципальными финансами»</t>
  </si>
  <si>
    <t>х</t>
  </si>
  <si>
    <t>задача 2: Повышение качества реализации органами местного самоуправления закрепленных за ними полномочий,  повышение качества управления муниципальными финансами.</t>
  </si>
  <si>
    <t>Мероприятие  2.1: Проведение оценки качества реализации органами местного самоуправления переданных  полномочий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</si>
  <si>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</si>
  <si>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</si>
  <si>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Годы реализации подпрограммы, тыс.рублей.</t>
  </si>
  <si>
    <t>Цель подпрограммы: обеспечение равных условий для устойчивого и эффективного исполнения расходных обязательств поселений района</t>
  </si>
  <si>
    <t xml:space="preserve">Перечень мероприятий подпрограммы 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</si>
  <si>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</si>
  <si>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</si>
  <si>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 xml:space="preserve">Приложение № 5 
к подпрограмме «Обеспечение реализации муниципальной программы и прочие мероприятия» </t>
  </si>
  <si>
    <t xml:space="preserve">Перечень мероприятий подпрограммы «Обеспечение муниципальной программы и прочие мероприятия» </t>
  </si>
  <si>
    <t>Наименование  программы, подпрограмммы</t>
  </si>
  <si>
    <t xml:space="preserve">ГРБС </t>
  </si>
  <si>
    <t>Ожидаемый результат от реализации подпрограммного мероприятия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</si>
  <si>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</si>
  <si>
    <t>Задача 1: Повышение качества планирования и управления муниципальными финансами, развитие программно-целевых принципов формирования бюджета, организация и осуществление внутреннего муниципального финансового контроля и контроля в сфере закупок Туруханского района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</si>
  <si>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</si>
  <si>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 xml:space="preserve">Мероприятие 1.1: руководство и управление в сфере установленных функций </t>
  </si>
  <si>
    <t>0106</t>
  </si>
  <si>
    <t>Задача 1: Обеспечение доступа для граждан к информации о районном бюджете и бюджетном процессе</t>
  </si>
  <si>
    <t>Мероприятие 1.1:Размещение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</si>
  <si>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</si>
  <si>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12.11.2018 № 1260-п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</si>
  <si>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12.11.2018 № 1260-п 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</si>
  <si>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от12.11. 2018 № 1260-п</t>
  </si>
  <si>
    <t xml:space="preserve"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12.11.2018 № 1260-п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</si>
</sst>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</numFmts>
  <fonts count="3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84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4" fontId="2" fillId="0" borderId="13" xfId="0" applyNumberFormat="1" applyFont="1" applyBorder="1" applyAlignment="1" applyProtection="1">
      <alignment horizontal="center" vertical="center" wrapText="1"/>
      <protection/>
    </xf>
    <xf numFmtId="184" fontId="2" fillId="0" borderId="14" xfId="0" applyNumberFormat="1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15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 shrinkToFi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8"/>
  <sheetViews>
    <sheetView view="pageBreakPreview" zoomScale="75" zoomScaleSheetLayoutView="75" zoomScalePageLayoutView="0" workbookViewId="0" topLeftCell="A1">
      <pane xSplit="8" ySplit="6" topLeftCell="I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I1" sqref="I1:L1"/>
    </sheetView>
  </sheetViews>
  <sheetFormatPr defaultColWidth="9.00390625" defaultRowHeight="12.75"/>
  <cols>
    <col min="1" max="1" width="9.125" style="26" customWidth="1"/>
    <col min="2" max="2" width="25.125" style="26" customWidth="1"/>
    <col min="3" max="3" width="28.375" style="26" customWidth="1"/>
    <col min="4" max="4" width="34.625" style="21" customWidth="1"/>
    <col min="5" max="5" width="13.375" style="26" customWidth="1"/>
    <col min="6" max="6" width="12.625" style="26" customWidth="1"/>
    <col min="7" max="7" width="16.75390625" style="26" customWidth="1"/>
    <col min="8" max="8" width="13.25390625" style="26" customWidth="1"/>
    <col min="9" max="9" width="19.375" style="26" customWidth="1"/>
    <col min="10" max="10" width="18.00390625" style="26" customWidth="1"/>
    <col min="11" max="11" width="17.875" style="26" customWidth="1"/>
    <col min="12" max="12" width="19.875" style="26" customWidth="1"/>
    <col min="13" max="16384" width="9.125" style="26" customWidth="1"/>
  </cols>
  <sheetData>
    <row r="1" spans="9:12" ht="54" customHeight="1">
      <c r="I1" s="68" t="s">
        <v>75</v>
      </c>
      <c r="J1" s="69"/>
      <c r="K1" s="69"/>
      <c r="L1" s="69"/>
    </row>
    <row r="2" spans="1:12" s="22" customFormat="1" ht="68.25" customHeight="1">
      <c r="A2" s="19" t="s">
        <v>2</v>
      </c>
      <c r="C2" s="20"/>
      <c r="D2" s="21"/>
      <c r="E2" s="20"/>
      <c r="F2" s="20"/>
      <c r="G2" s="20"/>
      <c r="H2" s="20"/>
      <c r="I2" s="63" t="s">
        <v>50</v>
      </c>
      <c r="J2" s="64"/>
      <c r="K2" s="64"/>
      <c r="L2" s="64"/>
    </row>
    <row r="3" spans="2:12" s="22" customFormat="1" ht="45" customHeight="1">
      <c r="B3" s="65" t="s">
        <v>56</v>
      </c>
      <c r="C3" s="66"/>
      <c r="D3" s="66"/>
      <c r="E3" s="66"/>
      <c r="F3" s="66"/>
      <c r="G3" s="67"/>
      <c r="H3" s="67"/>
      <c r="I3" s="67"/>
      <c r="J3" s="67"/>
      <c r="K3" s="67"/>
      <c r="L3" s="67"/>
    </row>
    <row r="4" spans="2:4" s="22" customFormat="1" ht="18.75">
      <c r="B4" s="23"/>
      <c r="D4" s="21"/>
    </row>
    <row r="5" spans="1:12" s="22" customFormat="1" ht="15.75">
      <c r="A5" s="75" t="s">
        <v>1</v>
      </c>
      <c r="B5" s="61" t="s">
        <v>15</v>
      </c>
      <c r="C5" s="61" t="s">
        <v>23</v>
      </c>
      <c r="D5" s="61" t="s">
        <v>24</v>
      </c>
      <c r="E5" s="62" t="s">
        <v>5</v>
      </c>
      <c r="F5" s="62"/>
      <c r="G5" s="62"/>
      <c r="H5" s="62"/>
      <c r="I5" s="62"/>
      <c r="J5" s="62"/>
      <c r="K5" s="62"/>
      <c r="L5" s="62"/>
    </row>
    <row r="6" spans="1:12" s="22" customFormat="1" ht="63">
      <c r="A6" s="76"/>
      <c r="B6" s="61"/>
      <c r="C6" s="61"/>
      <c r="D6" s="61"/>
      <c r="E6" s="16" t="s">
        <v>4</v>
      </c>
      <c r="F6" s="16" t="s">
        <v>6</v>
      </c>
      <c r="G6" s="16" t="s">
        <v>7</v>
      </c>
      <c r="H6" s="16" t="s">
        <v>8</v>
      </c>
      <c r="I6" s="16">
        <v>2018</v>
      </c>
      <c r="J6" s="16">
        <v>2019</v>
      </c>
      <c r="K6" s="16">
        <v>2020</v>
      </c>
      <c r="L6" s="16" t="s">
        <v>45</v>
      </c>
    </row>
    <row r="7" spans="1:12" s="22" customFormat="1" ht="15.75">
      <c r="A7" s="28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16">
        <v>9</v>
      </c>
      <c r="J7" s="16">
        <v>10</v>
      </c>
      <c r="K7" s="16">
        <v>11</v>
      </c>
      <c r="L7" s="16">
        <v>12</v>
      </c>
    </row>
    <row r="8" spans="1:12" s="22" customFormat="1" ht="31.5">
      <c r="A8" s="71">
        <v>1</v>
      </c>
      <c r="B8" s="61" t="s">
        <v>16</v>
      </c>
      <c r="C8" s="61" t="s">
        <v>42</v>
      </c>
      <c r="D8" s="16" t="s">
        <v>17</v>
      </c>
      <c r="E8" s="46">
        <v>240</v>
      </c>
      <c r="F8" s="46" t="s">
        <v>18</v>
      </c>
      <c r="G8" s="46" t="s">
        <v>18</v>
      </c>
      <c r="H8" s="46" t="s">
        <v>18</v>
      </c>
      <c r="I8" s="49">
        <f>I10+I12+I14</f>
        <v>310790.472</v>
      </c>
      <c r="J8" s="49">
        <f>J10+J12+J14</f>
        <v>270737.135</v>
      </c>
      <c r="K8" s="49">
        <f>K10+K12+K14</f>
        <v>268249.451</v>
      </c>
      <c r="L8" s="50">
        <f aca="true" t="shared" si="0" ref="L8:L15">I8+J8+K8</f>
        <v>849777.0580000001</v>
      </c>
    </row>
    <row r="9" spans="1:12" s="22" customFormat="1" ht="47.25">
      <c r="A9" s="72"/>
      <c r="B9" s="61"/>
      <c r="C9" s="61"/>
      <c r="D9" s="16" t="s">
        <v>11</v>
      </c>
      <c r="E9" s="46">
        <v>240</v>
      </c>
      <c r="F9" s="46" t="s">
        <v>18</v>
      </c>
      <c r="G9" s="46" t="s">
        <v>18</v>
      </c>
      <c r="H9" s="46" t="s">
        <v>18</v>
      </c>
      <c r="I9" s="49">
        <f>I10+I12+I14</f>
        <v>310790.472</v>
      </c>
      <c r="J9" s="49">
        <f>J11+J13+J15</f>
        <v>270737.135</v>
      </c>
      <c r="K9" s="49">
        <f>K11+K13+K15</f>
        <v>268249.451</v>
      </c>
      <c r="L9" s="50">
        <f t="shared" si="0"/>
        <v>849777.0580000001</v>
      </c>
    </row>
    <row r="10" spans="1:12" s="22" customFormat="1" ht="15.75">
      <c r="A10" s="71">
        <v>2</v>
      </c>
      <c r="B10" s="61" t="s">
        <v>19</v>
      </c>
      <c r="C10" s="61" t="s">
        <v>25</v>
      </c>
      <c r="D10" s="16" t="s">
        <v>26</v>
      </c>
      <c r="E10" s="46">
        <v>240</v>
      </c>
      <c r="F10" s="46" t="s">
        <v>18</v>
      </c>
      <c r="G10" s="46" t="s">
        <v>18</v>
      </c>
      <c r="H10" s="46" t="s">
        <v>18</v>
      </c>
      <c r="I10" s="49">
        <f>I11</f>
        <v>275569.107</v>
      </c>
      <c r="J10" s="49">
        <f>J11</f>
        <v>244663.565</v>
      </c>
      <c r="K10" s="49">
        <f>K11</f>
        <v>242175.881</v>
      </c>
      <c r="L10" s="50">
        <f t="shared" si="0"/>
        <v>762408.5530000001</v>
      </c>
    </row>
    <row r="11" spans="1:12" s="22" customFormat="1" ht="182.25" customHeight="1">
      <c r="A11" s="72"/>
      <c r="B11" s="61"/>
      <c r="C11" s="61"/>
      <c r="D11" s="16" t="s">
        <v>20</v>
      </c>
      <c r="E11" s="46">
        <v>240</v>
      </c>
      <c r="F11" s="46" t="s">
        <v>18</v>
      </c>
      <c r="G11" s="46" t="s">
        <v>18</v>
      </c>
      <c r="H11" s="46" t="s">
        <v>18</v>
      </c>
      <c r="I11" s="49">
        <f>'Пр.2 к 1ПП'!H9</f>
        <v>275569.107</v>
      </c>
      <c r="J11" s="49">
        <v>244663.565</v>
      </c>
      <c r="K11" s="49">
        <v>242175.881</v>
      </c>
      <c r="L11" s="50">
        <f t="shared" si="0"/>
        <v>762408.5530000001</v>
      </c>
    </row>
    <row r="12" spans="1:12" s="22" customFormat="1" ht="15.75">
      <c r="A12" s="71">
        <v>3</v>
      </c>
      <c r="B12" s="73" t="s">
        <v>21</v>
      </c>
      <c r="C12" s="61" t="s">
        <v>43</v>
      </c>
      <c r="D12" s="16" t="s">
        <v>27</v>
      </c>
      <c r="E12" s="46">
        <v>240</v>
      </c>
      <c r="F12" s="46" t="s">
        <v>18</v>
      </c>
      <c r="G12" s="46" t="s">
        <v>18</v>
      </c>
      <c r="H12" s="46" t="s">
        <v>18</v>
      </c>
      <c r="I12" s="49">
        <f>I13</f>
        <v>18000</v>
      </c>
      <c r="J12" s="49">
        <f>J13</f>
        <v>10000</v>
      </c>
      <c r="K12" s="49">
        <f>K13</f>
        <v>10000</v>
      </c>
      <c r="L12" s="50">
        <f t="shared" si="0"/>
        <v>38000</v>
      </c>
    </row>
    <row r="13" spans="1:12" s="22" customFormat="1" ht="47.25">
      <c r="A13" s="72"/>
      <c r="B13" s="74"/>
      <c r="C13" s="61"/>
      <c r="D13" s="16" t="s">
        <v>20</v>
      </c>
      <c r="E13" s="46">
        <v>240</v>
      </c>
      <c r="F13" s="46" t="s">
        <v>18</v>
      </c>
      <c r="G13" s="46" t="s">
        <v>18</v>
      </c>
      <c r="H13" s="46" t="s">
        <v>18</v>
      </c>
      <c r="I13" s="49">
        <v>18000</v>
      </c>
      <c r="J13" s="49">
        <v>10000</v>
      </c>
      <c r="K13" s="49">
        <v>10000</v>
      </c>
      <c r="L13" s="50">
        <f t="shared" si="0"/>
        <v>38000</v>
      </c>
    </row>
    <row r="14" spans="1:12" s="22" customFormat="1" ht="15.75">
      <c r="A14" s="70">
        <v>4</v>
      </c>
      <c r="B14" s="61" t="s">
        <v>22</v>
      </c>
      <c r="C14" s="61" t="s">
        <v>44</v>
      </c>
      <c r="D14" s="16" t="s">
        <v>26</v>
      </c>
      <c r="E14" s="46">
        <v>240</v>
      </c>
      <c r="F14" s="46" t="s">
        <v>18</v>
      </c>
      <c r="G14" s="46" t="s">
        <v>18</v>
      </c>
      <c r="H14" s="46" t="s">
        <v>18</v>
      </c>
      <c r="I14" s="49">
        <f>'ПР.2к 3ПП'!H10</f>
        <v>17221.364999999998</v>
      </c>
      <c r="J14" s="49">
        <f>J15</f>
        <v>16073.57</v>
      </c>
      <c r="K14" s="49">
        <f>K15</f>
        <v>16073.57</v>
      </c>
      <c r="L14" s="49">
        <f>L15</f>
        <v>49368.505</v>
      </c>
    </row>
    <row r="15" spans="1:12" s="22" customFormat="1" ht="47.25">
      <c r="A15" s="70"/>
      <c r="B15" s="61"/>
      <c r="C15" s="61"/>
      <c r="D15" s="16" t="s">
        <v>20</v>
      </c>
      <c r="E15" s="46">
        <v>240</v>
      </c>
      <c r="F15" s="46" t="s">
        <v>18</v>
      </c>
      <c r="G15" s="46" t="s">
        <v>18</v>
      </c>
      <c r="H15" s="46" t="s">
        <v>18</v>
      </c>
      <c r="I15" s="49">
        <f>'ПР.2к 3ПП'!H10</f>
        <v>17221.364999999998</v>
      </c>
      <c r="J15" s="49">
        <v>16073.57</v>
      </c>
      <c r="K15" s="49">
        <v>16073.57</v>
      </c>
      <c r="L15" s="50">
        <f t="shared" si="0"/>
        <v>49368.505</v>
      </c>
    </row>
    <row r="28" spans="2:9" ht="60.75" customHeight="1">
      <c r="B28" s="60"/>
      <c r="C28" s="60"/>
      <c r="I28" s="27"/>
    </row>
  </sheetData>
  <sheetProtection/>
  <mergeCells count="22">
    <mergeCell ref="A5:A6"/>
    <mergeCell ref="I5:L5"/>
    <mergeCell ref="C5:C6"/>
    <mergeCell ref="A14:A15"/>
    <mergeCell ref="A12:A13"/>
    <mergeCell ref="A10:A11"/>
    <mergeCell ref="C12:C13"/>
    <mergeCell ref="B12:B13"/>
    <mergeCell ref="A8:A9"/>
    <mergeCell ref="B5:B6"/>
    <mergeCell ref="E5:H5"/>
    <mergeCell ref="D5:D6"/>
    <mergeCell ref="I2:L2"/>
    <mergeCell ref="B3:L3"/>
    <mergeCell ref="I1:L1"/>
    <mergeCell ref="B28:C28"/>
    <mergeCell ref="B14:B15"/>
    <mergeCell ref="C14:C15"/>
    <mergeCell ref="B8:B9"/>
    <mergeCell ref="C8:C9"/>
    <mergeCell ref="B10:B11"/>
    <mergeCell ref="C10:C11"/>
  </mergeCells>
  <printOptions/>
  <pageMargins left="0.7874015748031497" right="0.3937007874015748" top="0.3937007874015748" bottom="0.3937007874015748" header="0" footer="0"/>
  <pageSetup horizontalDpi="600" verticalDpi="600" orientation="landscape" paperSize="9" scale="52" r:id="rId1"/>
  <rowBreaks count="1" manualBreakCount="1">
    <brk id="28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44"/>
  <sheetViews>
    <sheetView view="pageBreakPreview" zoomScale="75" zoomScaleSheetLayoutView="75" zoomScalePageLayoutView="0" workbookViewId="0" topLeftCell="A1">
      <selection activeCell="E1" sqref="E1:H1"/>
    </sheetView>
  </sheetViews>
  <sheetFormatPr defaultColWidth="9.00390625" defaultRowHeight="12.75"/>
  <cols>
    <col min="1" max="1" width="9.125" style="31" customWidth="1"/>
    <col min="2" max="2" width="40.625" style="31" customWidth="1"/>
    <col min="3" max="3" width="38.375" style="31" customWidth="1"/>
    <col min="4" max="4" width="34.375" style="31" customWidth="1"/>
    <col min="5" max="5" width="20.625" style="31" customWidth="1"/>
    <col min="6" max="7" width="20.375" style="31" customWidth="1"/>
    <col min="8" max="8" width="20.625" style="31" customWidth="1"/>
    <col min="9" max="13" width="13.125" style="31" bestFit="1" customWidth="1"/>
    <col min="14" max="16384" width="9.125" style="31" customWidth="1"/>
  </cols>
  <sheetData>
    <row r="1" spans="5:8" ht="36.75" customHeight="1">
      <c r="E1" s="68" t="s">
        <v>76</v>
      </c>
      <c r="F1" s="69"/>
      <c r="G1" s="69"/>
      <c r="H1" s="69"/>
    </row>
    <row r="2" spans="2:8" ht="69.75" customHeight="1">
      <c r="B2" s="29"/>
      <c r="C2" s="30"/>
      <c r="D2" s="30"/>
      <c r="E2" s="84" t="s">
        <v>51</v>
      </c>
      <c r="F2" s="85"/>
      <c r="G2" s="85"/>
      <c r="H2" s="85"/>
    </row>
    <row r="3" spans="2:8" ht="56.25" customHeight="1">
      <c r="B3" s="83" t="s">
        <v>46</v>
      </c>
      <c r="C3" s="83"/>
      <c r="D3" s="83"/>
      <c r="E3" s="83"/>
      <c r="F3" s="83"/>
      <c r="G3" s="83"/>
      <c r="H3" s="83"/>
    </row>
    <row r="4" spans="2:8" ht="32.25" customHeight="1">
      <c r="B4" s="32"/>
      <c r="C4" s="32"/>
      <c r="D4" s="32"/>
      <c r="E4" s="32"/>
      <c r="F4" s="32"/>
      <c r="G4" s="32"/>
      <c r="H4" s="35" t="s">
        <v>48</v>
      </c>
    </row>
    <row r="5" spans="1:8" ht="15.75">
      <c r="A5" s="81" t="s">
        <v>1</v>
      </c>
      <c r="B5" s="61" t="s">
        <v>28</v>
      </c>
      <c r="C5" s="61" t="s">
        <v>29</v>
      </c>
      <c r="D5" s="61" t="s">
        <v>47</v>
      </c>
      <c r="E5" s="61"/>
      <c r="F5" s="61"/>
      <c r="G5" s="61"/>
      <c r="H5" s="86"/>
    </row>
    <row r="6" spans="1:8" ht="79.5" customHeight="1">
      <c r="A6" s="82"/>
      <c r="B6" s="61"/>
      <c r="C6" s="61"/>
      <c r="D6" s="61"/>
      <c r="E6" s="16">
        <v>2018</v>
      </c>
      <c r="F6" s="16">
        <v>2019</v>
      </c>
      <c r="G6" s="16">
        <v>2020</v>
      </c>
      <c r="H6" s="16" t="s">
        <v>45</v>
      </c>
    </row>
    <row r="7" spans="1:8" ht="15.75">
      <c r="A7" s="34">
        <v>1</v>
      </c>
      <c r="B7" s="25">
        <v>2</v>
      </c>
      <c r="C7" s="25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14" ht="15.75">
      <c r="A8" s="78">
        <v>1</v>
      </c>
      <c r="B8" s="73" t="s">
        <v>30</v>
      </c>
      <c r="C8" s="73" t="s">
        <v>31</v>
      </c>
      <c r="D8" s="16" t="s">
        <v>32</v>
      </c>
      <c r="E8" s="49">
        <f>E11+E12</f>
        <v>310790.47199999995</v>
      </c>
      <c r="F8" s="49">
        <f>F11+F12</f>
        <v>270737.135</v>
      </c>
      <c r="G8" s="49">
        <f>G11+G12</f>
        <v>268249.451</v>
      </c>
      <c r="H8" s="49">
        <f>E8+F8+G8</f>
        <v>849777.058</v>
      </c>
      <c r="I8" s="33"/>
      <c r="J8" s="33"/>
      <c r="K8" s="33"/>
      <c r="L8" s="33"/>
      <c r="M8" s="33"/>
      <c r="N8" s="33"/>
    </row>
    <row r="9" spans="1:8" ht="15.75">
      <c r="A9" s="79"/>
      <c r="B9" s="77"/>
      <c r="C9" s="77"/>
      <c r="D9" s="16" t="s">
        <v>33</v>
      </c>
      <c r="E9" s="42"/>
      <c r="F9" s="42"/>
      <c r="G9" s="42"/>
      <c r="H9" s="49"/>
    </row>
    <row r="10" spans="1:8" ht="15.75">
      <c r="A10" s="79"/>
      <c r="B10" s="77"/>
      <c r="C10" s="77"/>
      <c r="D10" s="16" t="s">
        <v>39</v>
      </c>
      <c r="E10" s="42"/>
      <c r="F10" s="42"/>
      <c r="G10" s="42"/>
      <c r="H10" s="49"/>
    </row>
    <row r="11" spans="1:8" ht="15.75">
      <c r="A11" s="79"/>
      <c r="B11" s="77"/>
      <c r="C11" s="77"/>
      <c r="D11" s="16" t="s">
        <v>40</v>
      </c>
      <c r="E11" s="49">
        <f aca="true" t="shared" si="0" ref="E11:H12">E18+E25+E32</f>
        <v>24220.6</v>
      </c>
      <c r="F11" s="49">
        <f t="shared" si="0"/>
        <v>17483.2</v>
      </c>
      <c r="G11" s="49">
        <f t="shared" si="0"/>
        <v>17483.2</v>
      </c>
      <c r="H11" s="49">
        <f t="shared" si="0"/>
        <v>59187</v>
      </c>
    </row>
    <row r="12" spans="1:8" ht="15.75">
      <c r="A12" s="79"/>
      <c r="B12" s="77"/>
      <c r="C12" s="77"/>
      <c r="D12" s="16" t="s">
        <v>34</v>
      </c>
      <c r="E12" s="49">
        <f t="shared" si="0"/>
        <v>286569.872</v>
      </c>
      <c r="F12" s="49">
        <f t="shared" si="0"/>
        <v>253253.935</v>
      </c>
      <c r="G12" s="49">
        <f t="shared" si="0"/>
        <v>250766.25100000002</v>
      </c>
      <c r="H12" s="49">
        <f t="shared" si="0"/>
        <v>790590.058</v>
      </c>
    </row>
    <row r="13" spans="1:8" ht="15.75">
      <c r="A13" s="79"/>
      <c r="B13" s="77"/>
      <c r="C13" s="77"/>
      <c r="D13" s="16" t="s">
        <v>41</v>
      </c>
      <c r="E13" s="49"/>
      <c r="F13" s="49"/>
      <c r="G13" s="49"/>
      <c r="H13" s="49"/>
    </row>
    <row r="14" spans="1:8" ht="15.75">
      <c r="A14" s="80"/>
      <c r="B14" s="74"/>
      <c r="C14" s="74"/>
      <c r="D14" s="16" t="s">
        <v>35</v>
      </c>
      <c r="E14" s="49"/>
      <c r="F14" s="49"/>
      <c r="G14" s="49"/>
      <c r="H14" s="49"/>
    </row>
    <row r="15" spans="1:8" ht="15.75">
      <c r="A15" s="78">
        <v>2</v>
      </c>
      <c r="B15" s="73" t="s">
        <v>19</v>
      </c>
      <c r="C15" s="73" t="s">
        <v>36</v>
      </c>
      <c r="D15" s="16" t="s">
        <v>32</v>
      </c>
      <c r="E15" s="49">
        <f>E18+E19</f>
        <v>275569.107</v>
      </c>
      <c r="F15" s="49">
        <f>F18+F19</f>
        <v>244663.565</v>
      </c>
      <c r="G15" s="49">
        <f>G18+G19</f>
        <v>242175.88100000002</v>
      </c>
      <c r="H15" s="49">
        <f>E15+F15+G15</f>
        <v>762408.5530000001</v>
      </c>
    </row>
    <row r="16" spans="1:8" ht="15.75">
      <c r="A16" s="79"/>
      <c r="B16" s="77"/>
      <c r="C16" s="77"/>
      <c r="D16" s="16" t="s">
        <v>33</v>
      </c>
      <c r="E16" s="50"/>
      <c r="F16" s="50"/>
      <c r="G16" s="50"/>
      <c r="H16" s="50"/>
    </row>
    <row r="17" spans="1:8" ht="15.75">
      <c r="A17" s="79"/>
      <c r="B17" s="77"/>
      <c r="C17" s="77"/>
      <c r="D17" s="16" t="s">
        <v>39</v>
      </c>
      <c r="E17" s="49"/>
      <c r="F17" s="49"/>
      <c r="G17" s="49"/>
      <c r="H17" s="49"/>
    </row>
    <row r="18" spans="1:8" ht="15.75">
      <c r="A18" s="79"/>
      <c r="B18" s="77"/>
      <c r="C18" s="77"/>
      <c r="D18" s="16" t="s">
        <v>40</v>
      </c>
      <c r="E18" s="49">
        <f>'Пр.2 к 1ПП'!H10</f>
        <v>24220.6</v>
      </c>
      <c r="F18" s="49">
        <f>'Пр.2 к 1ПП'!I10</f>
        <v>17483.2</v>
      </c>
      <c r="G18" s="49">
        <f>'Пр.2 к 1ПП'!J10</f>
        <v>17483.2</v>
      </c>
      <c r="H18" s="49">
        <f>E18+F18+G18</f>
        <v>59187</v>
      </c>
    </row>
    <row r="19" spans="1:8" ht="15.75">
      <c r="A19" s="79"/>
      <c r="B19" s="77"/>
      <c r="C19" s="77"/>
      <c r="D19" s="16" t="s">
        <v>34</v>
      </c>
      <c r="E19" s="49">
        <f>'Пр.2 к 1ПП'!H11+'Пр.2 к 1ПП'!H12</f>
        <v>251348.507</v>
      </c>
      <c r="F19" s="49">
        <f>'Пр.2 к 1ПП'!I11+'Пр.2 к 1ПП'!I12</f>
        <v>227180.365</v>
      </c>
      <c r="G19" s="49">
        <f>'Пр.2 к 1ПП'!J11+'Пр.2 к 1ПП'!J12</f>
        <v>224692.681</v>
      </c>
      <c r="H19" s="49">
        <f>E19+F19+G19</f>
        <v>703221.553</v>
      </c>
    </row>
    <row r="20" spans="1:8" ht="15.75">
      <c r="A20" s="79"/>
      <c r="B20" s="77"/>
      <c r="C20" s="77"/>
      <c r="D20" s="16" t="s">
        <v>41</v>
      </c>
      <c r="E20" s="49"/>
      <c r="F20" s="49"/>
      <c r="G20" s="49"/>
      <c r="H20" s="49"/>
    </row>
    <row r="21" spans="1:8" ht="15.75">
      <c r="A21" s="80"/>
      <c r="B21" s="74"/>
      <c r="C21" s="74"/>
      <c r="D21" s="16" t="s">
        <v>35</v>
      </c>
      <c r="E21" s="49"/>
      <c r="F21" s="49"/>
      <c r="G21" s="49"/>
      <c r="H21" s="49"/>
    </row>
    <row r="22" spans="1:8" ht="15.75">
      <c r="A22" s="78">
        <v>3</v>
      </c>
      <c r="B22" s="73" t="s">
        <v>21</v>
      </c>
      <c r="C22" s="73" t="s">
        <v>37</v>
      </c>
      <c r="D22" s="16" t="s">
        <v>32</v>
      </c>
      <c r="E22" s="49">
        <f>E25+E26</f>
        <v>18000</v>
      </c>
      <c r="F22" s="49">
        <f>F25+F26</f>
        <v>10000</v>
      </c>
      <c r="G22" s="49">
        <f>G25+G26</f>
        <v>10000</v>
      </c>
      <c r="H22" s="49">
        <f>E22+F22+G22</f>
        <v>38000</v>
      </c>
    </row>
    <row r="23" spans="1:8" ht="15.75">
      <c r="A23" s="79"/>
      <c r="B23" s="77"/>
      <c r="C23" s="77"/>
      <c r="D23" s="16" t="s">
        <v>33</v>
      </c>
      <c r="E23" s="50"/>
      <c r="F23" s="50"/>
      <c r="G23" s="50"/>
      <c r="H23" s="50"/>
    </row>
    <row r="24" spans="1:8" ht="15.75">
      <c r="A24" s="79"/>
      <c r="B24" s="77"/>
      <c r="C24" s="77"/>
      <c r="D24" s="16" t="s">
        <v>39</v>
      </c>
      <c r="E24" s="49"/>
      <c r="F24" s="49"/>
      <c r="G24" s="49"/>
      <c r="H24" s="49"/>
    </row>
    <row r="25" spans="1:8" ht="15.75">
      <c r="A25" s="79"/>
      <c r="B25" s="77"/>
      <c r="C25" s="77"/>
      <c r="D25" s="16" t="s">
        <v>40</v>
      </c>
      <c r="E25" s="49"/>
      <c r="F25" s="49"/>
      <c r="G25" s="49"/>
      <c r="H25" s="49"/>
    </row>
    <row r="26" spans="1:8" ht="15.75">
      <c r="A26" s="79"/>
      <c r="B26" s="77"/>
      <c r="C26" s="77"/>
      <c r="D26" s="16" t="s">
        <v>34</v>
      </c>
      <c r="E26" s="49">
        <v>18000</v>
      </c>
      <c r="F26" s="49">
        <v>10000</v>
      </c>
      <c r="G26" s="49">
        <v>10000</v>
      </c>
      <c r="H26" s="49">
        <f>E26+F26+G26</f>
        <v>38000</v>
      </c>
    </row>
    <row r="27" spans="1:8" ht="15.75">
      <c r="A27" s="79"/>
      <c r="B27" s="77"/>
      <c r="C27" s="77"/>
      <c r="D27" s="16" t="s">
        <v>41</v>
      </c>
      <c r="E27" s="49"/>
      <c r="F27" s="49"/>
      <c r="G27" s="49"/>
      <c r="H27" s="49"/>
    </row>
    <row r="28" spans="1:8" ht="15.75">
      <c r="A28" s="80"/>
      <c r="B28" s="74"/>
      <c r="C28" s="74"/>
      <c r="D28" s="16" t="s">
        <v>35</v>
      </c>
      <c r="E28" s="49"/>
      <c r="F28" s="49"/>
      <c r="G28" s="49"/>
      <c r="H28" s="49"/>
    </row>
    <row r="29" spans="1:8" ht="15.75">
      <c r="A29" s="78">
        <v>4</v>
      </c>
      <c r="B29" s="73" t="s">
        <v>22</v>
      </c>
      <c r="C29" s="73" t="s">
        <v>38</v>
      </c>
      <c r="D29" s="16" t="s">
        <v>32</v>
      </c>
      <c r="E29" s="49">
        <f>E32+E33</f>
        <v>17221.364999999998</v>
      </c>
      <c r="F29" s="49">
        <f>F32+F33</f>
        <v>16073.57</v>
      </c>
      <c r="G29" s="49">
        <f>G32+G33</f>
        <v>16073.57</v>
      </c>
      <c r="H29" s="49">
        <f>E29+F29+G29</f>
        <v>49368.505</v>
      </c>
    </row>
    <row r="30" spans="1:8" ht="15.75">
      <c r="A30" s="79"/>
      <c r="B30" s="77"/>
      <c r="C30" s="77"/>
      <c r="D30" s="16" t="s">
        <v>33</v>
      </c>
      <c r="E30" s="49"/>
      <c r="F30" s="49"/>
      <c r="G30" s="49"/>
      <c r="H30" s="49"/>
    </row>
    <row r="31" spans="1:8" ht="15.75">
      <c r="A31" s="79"/>
      <c r="B31" s="77"/>
      <c r="C31" s="77"/>
      <c r="D31" s="16" t="s">
        <v>39</v>
      </c>
      <c r="E31" s="49"/>
      <c r="F31" s="49"/>
      <c r="G31" s="49"/>
      <c r="H31" s="49"/>
    </row>
    <row r="32" spans="1:8" ht="15.75">
      <c r="A32" s="79"/>
      <c r="B32" s="77"/>
      <c r="C32" s="77"/>
      <c r="D32" s="16" t="s">
        <v>40</v>
      </c>
      <c r="E32" s="49"/>
      <c r="F32" s="49"/>
      <c r="G32" s="49"/>
      <c r="H32" s="49"/>
    </row>
    <row r="33" spans="1:8" ht="15.75">
      <c r="A33" s="79"/>
      <c r="B33" s="77"/>
      <c r="C33" s="77"/>
      <c r="D33" s="16" t="s">
        <v>34</v>
      </c>
      <c r="E33" s="49">
        <f>'ПР.2к 3ПП'!H10</f>
        <v>17221.364999999998</v>
      </c>
      <c r="F33" s="49">
        <f>'ПР.2к 3ПП'!I10</f>
        <v>16073.57</v>
      </c>
      <c r="G33" s="49">
        <f>'ПР.2к 3ПП'!J10</f>
        <v>16073.57</v>
      </c>
      <c r="H33" s="49">
        <f>E33+F33+G33</f>
        <v>49368.505</v>
      </c>
    </row>
    <row r="34" spans="1:8" ht="15.75">
      <c r="A34" s="79"/>
      <c r="B34" s="77"/>
      <c r="C34" s="77"/>
      <c r="D34" s="16" t="s">
        <v>41</v>
      </c>
      <c r="E34" s="49"/>
      <c r="F34" s="49"/>
      <c r="G34" s="49"/>
      <c r="H34" s="49"/>
    </row>
    <row r="35" spans="1:8" ht="15.75">
      <c r="A35" s="80"/>
      <c r="B35" s="74"/>
      <c r="C35" s="74"/>
      <c r="D35" s="16" t="s">
        <v>35</v>
      </c>
      <c r="E35" s="42"/>
      <c r="F35" s="42"/>
      <c r="G35" s="42"/>
      <c r="H35" s="49"/>
    </row>
    <row r="44" spans="2:8" ht="47.25" customHeight="1">
      <c r="B44" s="63"/>
      <c r="C44" s="63"/>
      <c r="F44" s="27"/>
      <c r="G44" s="27"/>
      <c r="H44" s="27"/>
    </row>
  </sheetData>
  <sheetProtection/>
  <mergeCells count="21">
    <mergeCell ref="E2:H2"/>
    <mergeCell ref="E5:H5"/>
    <mergeCell ref="B5:B6"/>
    <mergeCell ref="C5:C6"/>
    <mergeCell ref="D5:D6"/>
    <mergeCell ref="A29:A35"/>
    <mergeCell ref="A5:A6"/>
    <mergeCell ref="A8:A14"/>
    <mergeCell ref="A15:A21"/>
    <mergeCell ref="A22:A28"/>
    <mergeCell ref="B3:H3"/>
    <mergeCell ref="E1:H1"/>
    <mergeCell ref="B44:C44"/>
    <mergeCell ref="C29:C35"/>
    <mergeCell ref="B29:B35"/>
    <mergeCell ref="C22:C28"/>
    <mergeCell ref="B22:B28"/>
    <mergeCell ref="B15:B21"/>
    <mergeCell ref="C15:C21"/>
    <mergeCell ref="B8:B14"/>
    <mergeCell ref="C8:C14"/>
  </mergeCells>
  <printOptions horizontalCentered="1" verticalCentered="1"/>
  <pageMargins left="0.3937007874015748" right="0.3937007874015748" top="0.1968503937007874" bottom="0.3937007874015748" header="0.11811023622047245" footer="0"/>
  <pageSetup horizontalDpi="600" verticalDpi="600" orientation="landscape" paperSize="9" scale="48" r:id="rId1"/>
  <rowBreaks count="1" manualBreakCount="1">
    <brk id="4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8"/>
  <sheetViews>
    <sheetView view="pageBreakPreview" zoomScale="75" zoomScaleSheetLayoutView="75" zoomScalePageLayoutView="0" workbookViewId="0" topLeftCell="A1">
      <selection activeCell="I1" sqref="I1:L1"/>
    </sheetView>
  </sheetViews>
  <sheetFormatPr defaultColWidth="9.00390625" defaultRowHeight="12.75"/>
  <cols>
    <col min="2" max="2" width="33.125" style="0" customWidth="1"/>
    <col min="3" max="3" width="17.375" style="0" customWidth="1"/>
    <col min="4" max="5" width="9.75390625" style="0" customWidth="1"/>
    <col min="6" max="6" width="12.75390625" style="0" customWidth="1"/>
    <col min="8" max="9" width="14.375" style="0" bestFit="1" customWidth="1"/>
    <col min="10" max="10" width="14.00390625" style="0" customWidth="1"/>
    <col min="11" max="11" width="15.375" style="0" customWidth="1"/>
    <col min="12" max="12" width="40.375" style="0" customWidth="1"/>
  </cols>
  <sheetData>
    <row r="1" spans="2:12" ht="58.5" customHeight="1">
      <c r="B1" s="5"/>
      <c r="C1" s="1"/>
      <c r="D1" s="1"/>
      <c r="E1" s="1"/>
      <c r="F1" s="1"/>
      <c r="G1" s="1"/>
      <c r="H1" s="1"/>
      <c r="I1" s="68" t="s">
        <v>77</v>
      </c>
      <c r="J1" s="69"/>
      <c r="K1" s="69"/>
      <c r="L1" s="69"/>
    </row>
    <row r="2" spans="2:12" ht="103.5" customHeight="1">
      <c r="B2" s="8"/>
      <c r="C2" s="8"/>
      <c r="D2" s="8"/>
      <c r="E2" s="8"/>
      <c r="F2" s="8"/>
      <c r="G2" s="8"/>
      <c r="H2" s="8"/>
      <c r="I2" s="90" t="s">
        <v>14</v>
      </c>
      <c r="J2" s="90"/>
      <c r="K2" s="91"/>
      <c r="L2" s="91"/>
    </row>
    <row r="3" spans="1:12" ht="39.75" customHeight="1">
      <c r="A3" s="88" t="s">
        <v>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39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 ht="15.75">
      <c r="B5" s="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89" t="s">
        <v>1</v>
      </c>
      <c r="B6" s="87" t="s">
        <v>3</v>
      </c>
      <c r="C6" s="87" t="s">
        <v>4</v>
      </c>
      <c r="D6" s="87" t="s">
        <v>5</v>
      </c>
      <c r="E6" s="87"/>
      <c r="F6" s="87"/>
      <c r="G6" s="87"/>
      <c r="H6" s="87" t="s">
        <v>57</v>
      </c>
      <c r="I6" s="87"/>
      <c r="J6" s="87"/>
      <c r="K6" s="87"/>
      <c r="L6" s="98" t="s">
        <v>49</v>
      </c>
    </row>
    <row r="7" spans="1:12" ht="126.75" customHeight="1">
      <c r="A7" s="89"/>
      <c r="B7" s="87"/>
      <c r="C7" s="87"/>
      <c r="D7" s="4" t="s">
        <v>4</v>
      </c>
      <c r="E7" s="4" t="s">
        <v>6</v>
      </c>
      <c r="F7" s="4" t="s">
        <v>7</v>
      </c>
      <c r="G7" s="4" t="s">
        <v>8</v>
      </c>
      <c r="H7" s="4">
        <v>2018</v>
      </c>
      <c r="I7" s="4">
        <v>2019</v>
      </c>
      <c r="J7" s="4">
        <v>2020</v>
      </c>
      <c r="K7" s="4" t="s">
        <v>45</v>
      </c>
      <c r="L7" s="99"/>
    </row>
    <row r="8" spans="1:12" ht="15.75" customHeight="1">
      <c r="A8" s="36"/>
      <c r="B8" s="92" t="s">
        <v>58</v>
      </c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2" ht="33.75" customHeight="1">
      <c r="A9" s="36"/>
      <c r="B9" s="96" t="s">
        <v>9</v>
      </c>
      <c r="C9" s="97"/>
      <c r="D9" s="97"/>
      <c r="E9" s="97"/>
      <c r="F9" s="97"/>
      <c r="G9" s="97"/>
      <c r="H9" s="17">
        <f>SUM(H10:H12)</f>
        <v>275569.107</v>
      </c>
      <c r="I9" s="17">
        <f>SUM(I10:I12)</f>
        <v>244663.565</v>
      </c>
      <c r="J9" s="17">
        <f>SUM(J10:J12)</f>
        <v>242175.881</v>
      </c>
      <c r="K9" s="17">
        <f>SUM(K10:K12)</f>
        <v>762408.5530000001</v>
      </c>
      <c r="L9" s="9"/>
    </row>
    <row r="10" spans="1:12" ht="84" customHeight="1">
      <c r="A10" s="37"/>
      <c r="B10" s="4" t="s">
        <v>10</v>
      </c>
      <c r="C10" s="4" t="s">
        <v>11</v>
      </c>
      <c r="D10" s="10">
        <v>240</v>
      </c>
      <c r="E10" s="10">
        <v>1401</v>
      </c>
      <c r="F10" s="18">
        <v>1210076010</v>
      </c>
      <c r="G10" s="10">
        <v>511</v>
      </c>
      <c r="H10" s="47">
        <v>24220.6</v>
      </c>
      <c r="I10" s="47">
        <v>17483.2</v>
      </c>
      <c r="J10" s="47">
        <v>17483.2</v>
      </c>
      <c r="K10" s="38">
        <f>SUM(H10:J10)</f>
        <v>59187</v>
      </c>
      <c r="L10" s="4" t="s">
        <v>61</v>
      </c>
    </row>
    <row r="11" spans="1:12" ht="94.5" customHeight="1">
      <c r="A11" s="37"/>
      <c r="B11" s="40" t="s">
        <v>12</v>
      </c>
      <c r="C11" s="40" t="s">
        <v>11</v>
      </c>
      <c r="D11" s="18">
        <v>240</v>
      </c>
      <c r="E11" s="18">
        <v>1401</v>
      </c>
      <c r="F11" s="51" t="s">
        <v>60</v>
      </c>
      <c r="G11" s="18">
        <v>511</v>
      </c>
      <c r="H11" s="48">
        <v>51677.904</v>
      </c>
      <c r="I11" s="48">
        <v>57153.856</v>
      </c>
      <c r="J11" s="48">
        <v>56464.391</v>
      </c>
      <c r="K11" s="38">
        <f>SUM(H11:J11)</f>
        <v>165296.151</v>
      </c>
      <c r="L11" s="40" t="s">
        <v>61</v>
      </c>
    </row>
    <row r="12" spans="1:12" ht="94.5" customHeight="1">
      <c r="A12" s="39"/>
      <c r="B12" s="4" t="s">
        <v>13</v>
      </c>
      <c r="C12" s="4" t="s">
        <v>11</v>
      </c>
      <c r="D12" s="10">
        <v>240</v>
      </c>
      <c r="E12" s="10">
        <v>1403</v>
      </c>
      <c r="F12" s="10">
        <v>1210081020</v>
      </c>
      <c r="G12" s="10">
        <v>540</v>
      </c>
      <c r="H12" s="44">
        <v>199670.603</v>
      </c>
      <c r="I12" s="44">
        <v>170026.509</v>
      </c>
      <c r="J12" s="44">
        <v>168228.29</v>
      </c>
      <c r="K12" s="45">
        <f>SUM(H12:J12)</f>
        <v>537925.402</v>
      </c>
      <c r="L12" s="4" t="s">
        <v>0</v>
      </c>
    </row>
    <row r="13" spans="1:12" s="26" customFormat="1" ht="27.75" customHeight="1">
      <c r="A13" s="41"/>
      <c r="B13" s="100" t="s">
        <v>53</v>
      </c>
      <c r="C13" s="101"/>
      <c r="D13" s="101"/>
      <c r="E13" s="101"/>
      <c r="F13" s="101"/>
      <c r="G13" s="101"/>
      <c r="H13" s="102"/>
      <c r="I13" s="102"/>
      <c r="J13" s="102"/>
      <c r="K13" s="102"/>
      <c r="L13" s="103"/>
    </row>
    <row r="14" spans="1:12" ht="78.75">
      <c r="A14" s="36"/>
      <c r="B14" s="4" t="s">
        <v>54</v>
      </c>
      <c r="C14" s="4" t="s">
        <v>11</v>
      </c>
      <c r="D14" s="10" t="s">
        <v>52</v>
      </c>
      <c r="E14" s="10" t="s">
        <v>52</v>
      </c>
      <c r="F14" s="10" t="s">
        <v>52</v>
      </c>
      <c r="G14" s="10" t="s">
        <v>52</v>
      </c>
      <c r="H14" s="42" t="s">
        <v>52</v>
      </c>
      <c r="I14" s="42" t="s">
        <v>52</v>
      </c>
      <c r="J14" s="42" t="s">
        <v>52</v>
      </c>
      <c r="K14" s="43" t="s">
        <v>52</v>
      </c>
      <c r="L14" s="4" t="s">
        <v>55</v>
      </c>
    </row>
    <row r="15" spans="2:12" ht="15.75">
      <c r="B15" s="7"/>
      <c r="C15" s="6"/>
      <c r="D15" s="12"/>
      <c r="E15" s="12"/>
      <c r="F15" s="12"/>
      <c r="G15" s="12"/>
      <c r="H15" s="13"/>
      <c r="I15" s="13"/>
      <c r="J15" s="13"/>
      <c r="K15" s="14"/>
      <c r="L15" s="15"/>
    </row>
    <row r="16" spans="2:12" ht="15.75">
      <c r="B16" s="7"/>
      <c r="C16" s="6"/>
      <c r="D16" s="12"/>
      <c r="E16" s="12"/>
      <c r="F16" s="12"/>
      <c r="G16" s="12"/>
      <c r="H16" s="13"/>
      <c r="I16" s="13"/>
      <c r="J16" s="13"/>
      <c r="K16" s="14"/>
      <c r="L16" s="15"/>
    </row>
    <row r="18" spans="2:12" ht="56.25" customHeight="1">
      <c r="B18" s="95"/>
      <c r="C18" s="95"/>
      <c r="K18" s="11"/>
      <c r="L18" s="2"/>
    </row>
  </sheetData>
  <sheetProtection/>
  <mergeCells count="13">
    <mergeCell ref="B8:L8"/>
    <mergeCell ref="B18:C18"/>
    <mergeCell ref="B9:G9"/>
    <mergeCell ref="L6:L7"/>
    <mergeCell ref="B13:L13"/>
    <mergeCell ref="I1:L1"/>
    <mergeCell ref="B6:B7"/>
    <mergeCell ref="C6:C7"/>
    <mergeCell ref="D6:G6"/>
    <mergeCell ref="H6:K6"/>
    <mergeCell ref="A3:L3"/>
    <mergeCell ref="A6:A7"/>
    <mergeCell ref="I2:L2"/>
  </mergeCells>
  <printOptions/>
  <pageMargins left="0.7874015748031497" right="0.3937007874015748" top="0.7874015748031497" bottom="0.3937007874015748" header="0" footer="0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Normal="73" zoomScaleSheetLayoutView="100" workbookViewId="0" topLeftCell="A1">
      <selection activeCell="P9" sqref="P9"/>
    </sheetView>
  </sheetViews>
  <sheetFormatPr defaultColWidth="9.00390625" defaultRowHeight="12.75"/>
  <cols>
    <col min="1" max="1" width="6.625" style="52" customWidth="1"/>
    <col min="2" max="2" width="35.25390625" style="2" customWidth="1"/>
    <col min="3" max="3" width="17.25390625" style="2" customWidth="1"/>
    <col min="4" max="4" width="9.25390625" style="2" bestFit="1" customWidth="1"/>
    <col min="5" max="5" width="9.125" style="2" customWidth="1"/>
    <col min="6" max="6" width="19.25390625" style="2" customWidth="1"/>
    <col min="7" max="7" width="9.25390625" style="2" bestFit="1" customWidth="1"/>
    <col min="8" max="9" width="12.625" style="2" bestFit="1" customWidth="1"/>
    <col min="10" max="10" width="14.00390625" style="2" customWidth="1"/>
    <col min="11" max="11" width="15.00390625" style="2" customWidth="1"/>
    <col min="12" max="12" width="33.875" style="2" customWidth="1"/>
    <col min="13" max="16384" width="9.125" style="2" customWidth="1"/>
  </cols>
  <sheetData>
    <row r="1" spans="11:12" ht="49.5" customHeight="1">
      <c r="K1" s="68" t="s">
        <v>78</v>
      </c>
      <c r="L1" s="69"/>
    </row>
    <row r="2" spans="2:12" ht="69.75" customHeight="1">
      <c r="B2" s="5"/>
      <c r="C2" s="1"/>
      <c r="D2" s="1"/>
      <c r="E2" s="1"/>
      <c r="F2" s="1"/>
      <c r="G2" s="1"/>
      <c r="H2" s="1"/>
      <c r="I2" s="1"/>
      <c r="J2" s="1"/>
      <c r="K2" s="90" t="s">
        <v>62</v>
      </c>
      <c r="L2" s="91"/>
    </row>
    <row r="3" ht="15.75">
      <c r="B3" s="53"/>
    </row>
    <row r="4" spans="2:12" ht="15.75">
      <c r="B4" s="104" t="s">
        <v>63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ht="15.75">
      <c r="B5" s="3"/>
    </row>
    <row r="6" spans="1:12" ht="33.75" customHeight="1">
      <c r="A6" s="105" t="s">
        <v>1</v>
      </c>
      <c r="B6" s="87" t="s">
        <v>64</v>
      </c>
      <c r="C6" s="87" t="s">
        <v>65</v>
      </c>
      <c r="D6" s="87" t="s">
        <v>5</v>
      </c>
      <c r="E6" s="87"/>
      <c r="F6" s="87"/>
      <c r="G6" s="87"/>
      <c r="H6" s="87" t="s">
        <v>57</v>
      </c>
      <c r="I6" s="87"/>
      <c r="J6" s="87"/>
      <c r="K6" s="87"/>
      <c r="L6" s="87" t="s">
        <v>66</v>
      </c>
    </row>
    <row r="7" spans="1:12" ht="94.5">
      <c r="A7" s="105"/>
      <c r="B7" s="87"/>
      <c r="C7" s="87"/>
      <c r="D7" s="4" t="s">
        <v>4</v>
      </c>
      <c r="E7" s="4" t="s">
        <v>6</v>
      </c>
      <c r="F7" s="4" t="s">
        <v>7</v>
      </c>
      <c r="G7" s="4" t="s">
        <v>8</v>
      </c>
      <c r="H7" s="4">
        <v>2018</v>
      </c>
      <c r="I7" s="4">
        <v>2019</v>
      </c>
      <c r="J7" s="4">
        <v>2020</v>
      </c>
      <c r="K7" s="4" t="s">
        <v>45</v>
      </c>
      <c r="L7" s="87"/>
    </row>
    <row r="8" spans="1:12" ht="15.75">
      <c r="A8" s="10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11.5" customHeight="1">
      <c r="A9" s="18"/>
      <c r="B9" s="54" t="s">
        <v>67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68.75" customHeight="1">
      <c r="A10" s="10">
        <v>1</v>
      </c>
      <c r="B10" s="4" t="s">
        <v>68</v>
      </c>
      <c r="C10" s="4"/>
      <c r="D10" s="4"/>
      <c r="E10" s="4"/>
      <c r="F10" s="4"/>
      <c r="G10" s="4"/>
      <c r="H10" s="45">
        <f>SUM(H11:H16)</f>
        <v>17221.364999999998</v>
      </c>
      <c r="I10" s="45">
        <f>SUM(I11:I16)</f>
        <v>16073.57</v>
      </c>
      <c r="J10" s="45">
        <f>SUM(J11:J16)</f>
        <v>16073.57</v>
      </c>
      <c r="K10" s="45">
        <f>SUM(K11:K16)</f>
        <v>49368.505</v>
      </c>
      <c r="L10" s="98" t="s">
        <v>69</v>
      </c>
    </row>
    <row r="11" spans="1:12" ht="55.5" customHeight="1">
      <c r="A11" s="105"/>
      <c r="B11" s="87" t="s">
        <v>70</v>
      </c>
      <c r="C11" s="87" t="s">
        <v>11</v>
      </c>
      <c r="D11" s="105">
        <v>240</v>
      </c>
      <c r="E11" s="109" t="s">
        <v>71</v>
      </c>
      <c r="F11" s="111">
        <v>1230080460</v>
      </c>
      <c r="G11" s="10">
        <v>121</v>
      </c>
      <c r="H11" s="44">
        <v>10398.648</v>
      </c>
      <c r="I11" s="44">
        <v>10098.648</v>
      </c>
      <c r="J11" s="44">
        <v>10098.648</v>
      </c>
      <c r="K11" s="50">
        <f aca="true" t="shared" si="0" ref="K11:K16">H11+I11+J11</f>
        <v>30595.943999999996</v>
      </c>
      <c r="L11" s="106"/>
    </row>
    <row r="12" spans="1:12" ht="55.5" customHeight="1">
      <c r="A12" s="105"/>
      <c r="B12" s="87"/>
      <c r="C12" s="87"/>
      <c r="D12" s="105"/>
      <c r="E12" s="110"/>
      <c r="F12" s="112"/>
      <c r="G12" s="10">
        <v>122</v>
      </c>
      <c r="H12" s="44">
        <v>1880.236</v>
      </c>
      <c r="I12" s="44">
        <v>1232.441</v>
      </c>
      <c r="J12" s="44">
        <v>1232.441</v>
      </c>
      <c r="K12" s="50">
        <f t="shared" si="0"/>
        <v>4345.118</v>
      </c>
      <c r="L12" s="106"/>
    </row>
    <row r="13" spans="1:12" ht="46.5" customHeight="1">
      <c r="A13" s="105"/>
      <c r="B13" s="87"/>
      <c r="C13" s="87"/>
      <c r="D13" s="105"/>
      <c r="E13" s="110"/>
      <c r="F13" s="112"/>
      <c r="G13" s="10">
        <v>129</v>
      </c>
      <c r="H13" s="44">
        <v>3049.792</v>
      </c>
      <c r="I13" s="44">
        <v>3049.792</v>
      </c>
      <c r="J13" s="44">
        <v>3049.792</v>
      </c>
      <c r="K13" s="50">
        <f t="shared" si="0"/>
        <v>9149.376</v>
      </c>
      <c r="L13" s="106"/>
    </row>
    <row r="14" spans="1:12" ht="42" customHeight="1">
      <c r="A14" s="105"/>
      <c r="B14" s="87"/>
      <c r="C14" s="87"/>
      <c r="D14" s="105"/>
      <c r="E14" s="110"/>
      <c r="F14" s="112"/>
      <c r="G14" s="10">
        <v>244</v>
      </c>
      <c r="H14" s="44">
        <v>1862.689</v>
      </c>
      <c r="I14" s="44">
        <v>1662.689</v>
      </c>
      <c r="J14" s="44">
        <v>1662.689</v>
      </c>
      <c r="K14" s="50">
        <f t="shared" si="0"/>
        <v>5188.067</v>
      </c>
      <c r="L14" s="106"/>
    </row>
    <row r="15" spans="1:12" ht="43.5" customHeight="1">
      <c r="A15" s="105"/>
      <c r="B15" s="87"/>
      <c r="C15" s="87"/>
      <c r="D15" s="105"/>
      <c r="E15" s="110"/>
      <c r="F15" s="112"/>
      <c r="G15" s="10">
        <v>852</v>
      </c>
      <c r="H15" s="44">
        <v>15</v>
      </c>
      <c r="I15" s="44">
        <v>15</v>
      </c>
      <c r="J15" s="44">
        <v>15</v>
      </c>
      <c r="K15" s="50">
        <f t="shared" si="0"/>
        <v>45</v>
      </c>
      <c r="L15" s="106"/>
    </row>
    <row r="16" spans="1:12" ht="30.75" customHeight="1">
      <c r="A16" s="108"/>
      <c r="B16" s="108"/>
      <c r="C16" s="108"/>
      <c r="D16" s="108"/>
      <c r="E16" s="107"/>
      <c r="F16" s="113"/>
      <c r="G16" s="55">
        <v>853</v>
      </c>
      <c r="H16" s="44">
        <v>15</v>
      </c>
      <c r="I16" s="44">
        <v>15</v>
      </c>
      <c r="J16" s="44">
        <v>15</v>
      </c>
      <c r="K16" s="50">
        <f t="shared" si="0"/>
        <v>45</v>
      </c>
      <c r="L16" s="107"/>
    </row>
    <row r="17" spans="1:12" ht="63">
      <c r="A17" s="10">
        <v>2</v>
      </c>
      <c r="B17" s="56" t="s">
        <v>72</v>
      </c>
      <c r="C17" s="10"/>
      <c r="D17" s="10"/>
      <c r="E17" s="10"/>
      <c r="F17" s="57"/>
      <c r="G17" s="10"/>
      <c r="H17" s="10"/>
      <c r="I17" s="10"/>
      <c r="J17" s="10"/>
      <c r="K17" s="10"/>
      <c r="L17" s="10"/>
    </row>
    <row r="18" spans="1:12" ht="110.25">
      <c r="A18" s="10"/>
      <c r="B18" s="56" t="s">
        <v>73</v>
      </c>
      <c r="C18" s="56" t="s">
        <v>11</v>
      </c>
      <c r="D18" s="10">
        <v>240</v>
      </c>
      <c r="E18" s="10" t="s">
        <v>52</v>
      </c>
      <c r="F18" s="57" t="s">
        <v>52</v>
      </c>
      <c r="G18" s="10" t="s">
        <v>52</v>
      </c>
      <c r="H18" s="10" t="s">
        <v>52</v>
      </c>
      <c r="I18" s="10" t="s">
        <v>52</v>
      </c>
      <c r="J18" s="10" t="s">
        <v>52</v>
      </c>
      <c r="K18" s="10" t="s">
        <v>52</v>
      </c>
      <c r="L18" s="56" t="s">
        <v>74</v>
      </c>
    </row>
    <row r="19" spans="2:6" ht="66.75" customHeight="1">
      <c r="B19" s="90"/>
      <c r="C19" s="90"/>
      <c r="D19" s="90"/>
      <c r="F19" s="58"/>
    </row>
  </sheetData>
  <sheetProtection/>
  <mergeCells count="17">
    <mergeCell ref="K1:L1"/>
    <mergeCell ref="B19:D19"/>
    <mergeCell ref="L10:L16"/>
    <mergeCell ref="A11:A16"/>
    <mergeCell ref="B11:B16"/>
    <mergeCell ref="C11:C16"/>
    <mergeCell ref="D11:D16"/>
    <mergeCell ref="E11:E16"/>
    <mergeCell ref="F11:F16"/>
    <mergeCell ref="K2:L2"/>
    <mergeCell ref="B4:L4"/>
    <mergeCell ref="A6:A7"/>
    <mergeCell ref="B6:B7"/>
    <mergeCell ref="C6:C7"/>
    <mergeCell ref="D6:G6"/>
    <mergeCell ref="H6:K6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Катарина Кунстман</cp:lastModifiedBy>
  <cp:lastPrinted>2018-11-19T09:38:51Z</cp:lastPrinted>
  <dcterms:created xsi:type="dcterms:W3CDTF">2013-10-31T07:03:33Z</dcterms:created>
  <dcterms:modified xsi:type="dcterms:W3CDTF">2018-11-19T09:40:50Z</dcterms:modified>
  <cp:category/>
  <cp:version/>
  <cp:contentType/>
  <cp:contentStatus/>
</cp:coreProperties>
</file>