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0" firstSheet="1" activeTab="6"/>
  </bookViews>
  <sheets>
    <sheet name="пр 1 к ПП1" sheetId="1" state="hidden" r:id="rId1"/>
    <sheet name="Прилож. 1" sheetId="2" r:id="rId2"/>
    <sheet name="Прилож. 2" sheetId="3" r:id="rId3"/>
    <sheet name="Прилож. 3" sheetId="4" r:id="rId4"/>
    <sheet name="Прилож. 4" sheetId="5" r:id="rId5"/>
    <sheet name=" Прилож. 5" sheetId="6" r:id="rId6"/>
    <sheet name="Прилож. 6" sheetId="7" r:id="rId7"/>
  </sheets>
  <externalReferences>
    <externalReference r:id="rId10"/>
  </externalReferences>
  <definedNames>
    <definedName name="_xlnm.Print_Titles" localSheetId="5">' Прилож. 5'!$10:$12</definedName>
    <definedName name="_xlnm.Print_Titles" localSheetId="0">'пр 1 к ПП1'!$8:$10</definedName>
    <definedName name="_xlnm.Print_Titles" localSheetId="6">'Прилож. 6'!$13:$15</definedName>
    <definedName name="_xlnm.Print_Area" localSheetId="5">' Прилож. 5'!$A$1:$L$60</definedName>
    <definedName name="_xlnm.Print_Area" localSheetId="0">'пр 1 к ПП1'!$A$1:$H$15</definedName>
    <definedName name="_xlnm.Print_Area" localSheetId="6">'Прилож. 6'!$A$1:$K$92</definedName>
  </definedNames>
  <calcPr fullCalcOnLoad="1"/>
</workbook>
</file>

<file path=xl/sharedStrings.xml><?xml version="1.0" encoding="utf-8"?>
<sst xmlns="http://schemas.openxmlformats.org/spreadsheetml/2006/main" count="458" uniqueCount="167">
  <si>
    <t>ИНФОРМАЦИЯ</t>
  </si>
  <si>
    <t>ПЕРЕЧЕНЬ</t>
  </si>
  <si>
    <t>Единица измерения</t>
  </si>
  <si>
    <t>1.1.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</si>
  <si>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</si>
  <si>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</si>
  <si>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</si>
  <si>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</si>
  <si>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</si>
  <si>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</si>
  <si>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</si>
  <si>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</si>
  <si>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</si>
  <si>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</si>
  <si>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</si>
  <si>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</si>
  <si>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</si>
  <si>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</si>
  <si>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</si>
  <si>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</si>
  <si>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</si>
  <si>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</si>
  <si>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</si>
  <si>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</si>
  <si>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</si>
  <si>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</si>
  <si>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</si>
  <si>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</si>
  <si>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</si>
  <si>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</si>
  <si>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</si>
  <si>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</si>
  <si>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</si>
  <si>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</si>
  <si>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</si>
  <si>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</si>
  <si>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</si>
  <si>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</si>
  <si>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</si>
  <si>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</si>
  <si>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2016 год</t>
  </si>
  <si>
    <t>Администрация Туруханского района</t>
  </si>
  <si>
    <t>1.2.</t>
  </si>
  <si>
    <t>1.3.</t>
  </si>
  <si>
    <t>1.4.</t>
  </si>
  <si>
    <t>Подпрограмма 2</t>
  </si>
  <si>
    <t>Подпрограмма 3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</si>
  <si>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</si>
  <si>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</si>
  <si>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</si>
  <si>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</si>
  <si>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</si>
  <si>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</si>
  <si>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Итого по подпрограмме</t>
  </si>
  <si>
    <t>и значения показателей результативности подпрограммы 2</t>
  </si>
  <si>
    <t>«Переселение жителей Туруханского района из неперспективных населенных пунктов»</t>
  </si>
  <si>
    <t>Цель. Улучшение жилищных условий граждан, проживающих в неперспективных населенных пунктах Туруханского района.</t>
  </si>
  <si>
    <t xml:space="preserve">Задача. Финансовое и организационное обеспечение мероприятий по переселению жителей из д. Костино и д. Канготово в благоприятные населенные пункты   Туруханского района. </t>
  </si>
  <si>
    <t>кол.во квартир</t>
  </si>
  <si>
    <t>свидетельства о ГРП</t>
  </si>
  <si>
    <t>кол-во квартир</t>
  </si>
  <si>
    <t>договоры социального найма</t>
  </si>
  <si>
    <t>кол-во семей</t>
  </si>
  <si>
    <t>документы на проезд и провоз багажа</t>
  </si>
  <si>
    <t>Приобретение в муниципальную собственность Туруханского района жилых помещений для переселения граждан, проживающих в неперспективных населенных пунктах</t>
  </si>
  <si>
    <t>Предоставление муниципальных  жилых помещений для переселения граждан, проживающих в неперспективных населенных пунктах</t>
  </si>
  <si>
    <t>Возмещение гражданам  расходов на  проезд к новому месту жительства и провоз багажа</t>
  </si>
  <si>
    <t>0501</t>
  </si>
  <si>
    <t>Администрациия Туруханского района</t>
  </si>
  <si>
    <t>расчетный показатель</t>
  </si>
  <si>
    <t>0412</t>
  </si>
  <si>
    <t>Обеспечение доступным и комфортным жильем жителей Туруханского района</t>
  </si>
  <si>
    <t xml:space="preserve">"Переселение жителей Туруханского района из неперспективных населенных пунктов" </t>
  </si>
  <si>
    <t>1006</t>
  </si>
  <si>
    <t>Обеспечение жильем работников бюджетной сферы на территории Туруханского района</t>
  </si>
  <si>
    <t xml:space="preserve">"О территориальном планировании Туруханского района" </t>
  </si>
  <si>
    <t>Отдельное мероприятие 1</t>
  </si>
  <si>
    <t>Проведение технической инвентаризации и паспортизации объектов капитального строительства</t>
  </si>
  <si>
    <t>0113</t>
  </si>
  <si>
    <t>Отдельное мероприятие 2</t>
  </si>
  <si>
    <t>Отдельное мероприятие 3</t>
  </si>
  <si>
    <t>Отдельное мероприятие 4</t>
  </si>
  <si>
    <t xml:space="preserve">Содержание жилищного фонда </t>
  </si>
  <si>
    <t>О территориальном планировании Туруханского района</t>
  </si>
  <si>
    <t>Содержание жилищного фонда</t>
  </si>
  <si>
    <t>1.5.</t>
  </si>
  <si>
    <t>Управление образования администрации Туруханского района</t>
  </si>
  <si>
    <t>0702</t>
  </si>
  <si>
    <t>1.6.</t>
  </si>
  <si>
    <t>и значения показателей результативности подпрограммы 1</t>
  </si>
  <si>
    <t>«Переселение граждан из аварийного жилищного фонда муниципального образования Туруханский район»</t>
  </si>
  <si>
    <t>Цель. Улучшение жилищных условий граждан, проживающих в жилых домах, признанных аварийными и подлежащими сносу.</t>
  </si>
  <si>
    <t xml:space="preserve">Задача. Финансовое и организационное обеспечение переселения граждан из аварийного жилищного фонда. </t>
  </si>
  <si>
    <t>Приобретение в муниципальную собственность Туруханского района жилых помещений для переселения граждан из аварийного жилищного фонда</t>
  </si>
  <si>
    <t>Предоставление жилых помещений по договорам социального найма семьям, проживающим в аварийном жилищном фонде</t>
  </si>
  <si>
    <t>Сокращение (снос) аварийного жилищного фонда</t>
  </si>
  <si>
    <t>договоры соц.найма на предоставленное жилье</t>
  </si>
  <si>
    <t>мероприятий подпрограммы 1 «Переселение граждан из аварийного жилищного фонда муниципального образования Туруханский район»</t>
  </si>
  <si>
    <t>Управление ЖКХ и строительства администрации Туруханского района</t>
  </si>
  <si>
    <t>Ремонт муниципальных квартир для переселения граждан из непригодного для проживания жилья и аварийного жилищного фонда</t>
  </si>
  <si>
    <t>Задача. Финансовое и организационное обеспечение переселения граждан из аварийного жилищного фонда</t>
  </si>
  <si>
    <t>1.7.</t>
  </si>
  <si>
    <t>1.8.</t>
  </si>
  <si>
    <t>Подпрограмма  1</t>
  </si>
  <si>
    <t>Подпрограмма 1</t>
  </si>
  <si>
    <t>Приложение  1
к подпрограмме 2 «Переселение жителей Туруханского района из неперспективных населенных пунктов»</t>
  </si>
  <si>
    <t>Приложение  2
к подпрограмме 1 «Переселение граждан из аварийного жилищного фонда муниципального образования Туруханский район»</t>
  </si>
  <si>
    <t>договоры изъятия путем выкупа</t>
  </si>
  <si>
    <t>Приложение  1</t>
  </si>
  <si>
    <t>к подпрограмме 1 «Переселение граждан из аварийного жилищного фонда муниципального образования Туруханский район»</t>
  </si>
  <si>
    <t xml:space="preserve">Переселение семей из аварийных жилых  домов в благоустроен-ные квартиры, приобретенные в муниципальную собственность Туруханского района </t>
  </si>
  <si>
    <t>Переселение собственников квартир, расположенных в аварийных домах</t>
  </si>
  <si>
    <t xml:space="preserve">Заключение договоров об изъятии у собственников жилых помещений путем выкупа </t>
  </si>
  <si>
    <t xml:space="preserve">Земельно-кадастровые работы и оформление документации на земельные участки </t>
  </si>
  <si>
    <t>Оценка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</si>
  <si>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>Количество приобретенных в муниципальную собственность Туруханского района жилых помещений для переселения граждан из аварийного жилищного фонда</t>
  </si>
  <si>
    <t>ед.</t>
  </si>
  <si>
    <t>Количество предоставленных жилых помещений из муниципального жилищного фонда гражданам, проживающим в аварийных жилых домах</t>
  </si>
  <si>
    <t xml:space="preserve">Количество заключенных договоров об изъятии у собственников жилых помещений  путем выкупа </t>
  </si>
  <si>
    <t>Приложение  11</t>
  </si>
  <si>
    <t>выписки из ЕГРН</t>
  </si>
  <si>
    <t>Количество предоставленного муниципального жилья для переселения граждан из непригодных для проживания жилых помещений</t>
  </si>
  <si>
    <t>распоряжения о списании жилья в связи со сносом</t>
  </si>
  <si>
    <t xml:space="preserve"> общ. площадь аварийного жилья                кв.м.</t>
  </si>
  <si>
    <t>к муниципальной программе Туруханского района "Обеспечение доступным и комфортным жильем жителей  Туруханского района"</t>
  </si>
  <si>
    <t>Приложение  10 к  муниципальной программе Туруханского района "Обеспечение доступным и комфортным жильем жителей  Туруханского района"</t>
  </si>
  <si>
    <t>Подпрограмма 5</t>
  </si>
  <si>
    <t>2024 год</t>
  </si>
  <si>
    <t>Подпрограмма 4</t>
  </si>
  <si>
    <t>1.9.</t>
  </si>
  <si>
    <t>Отдельное мероприятие 5</t>
  </si>
  <si>
    <t>Приобретение недвижимого имущества для муниципальных нужд</t>
  </si>
  <si>
    <t>2025 год</t>
  </si>
  <si>
    <t xml:space="preserve">соглашение о предоставлении иных межбюджетных трансфертов </t>
  </si>
  <si>
    <t>Предоставление МБТ на расселение аварийного жилищного фонда</t>
  </si>
  <si>
    <t>2026 год</t>
  </si>
  <si>
    <t>Предоставление субсидий и межбюджетных трансфертов бюджетам муниципальных образований на переселение граждан из аварийного жилищного фонда</t>
  </si>
  <si>
    <t>площадь расселенного аварийного жилищного фонда, кв.м</t>
  </si>
  <si>
    <t>Предоставление межбюджетных трансфертов бюджетам муниципальных образований на ликвидацию (снос) аварийных домов</t>
  </si>
  <si>
    <t>Предоставление МБТ на ликвидацию (снос) аварийного жилищного фонда</t>
  </si>
  <si>
    <t>1.10.</t>
  </si>
  <si>
    <t>Отдельное мероприятие 6</t>
  </si>
  <si>
    <t>Строительство малоэтажных домов на территории Туруханского района</t>
  </si>
  <si>
    <t>и значения показателей результативности подпрограммы 4 
«О территориальном планировании Туруханского района»</t>
  </si>
  <si>
    <t>Цель. Определение в документах территориального планирования назначение территорий для обеспечения устойчивого развития территорий поселений и межселенной территории, развития инженерной, транспортной и социальной инфраструктур, обеспечение учета интересов граждан и их объединений.</t>
  </si>
  <si>
    <t>Задача. Разработка документов территориального планирования для последующего жилищного и иного строительства</t>
  </si>
  <si>
    <t>Количество разработанных проектов генеральных планов, правил землепользования и застройки, местных нормативов градостроительного проектирования, схемы территориального планирования Туруханского района и внесение изменений в них</t>
  </si>
  <si>
    <t>кол-во проектов</t>
  </si>
  <si>
    <t>Количество выполненных топографо-геодезических работ</t>
  </si>
  <si>
    <t>штук з/у, территория</t>
  </si>
  <si>
    <t>Количество разработанных проектов планировки и межевания</t>
  </si>
  <si>
    <t>мероприятий подпрограммы 4 «О территориальном планировании Туруханского района»</t>
  </si>
  <si>
    <t>Цель. Определение в документах территориального планирования назначение территорий , для обеспечения устойчивого развития территорий поселений и межселенной территории, развития инженерной, транспортной и социальной инфраструктур, обеспечение учета интересов граждан и их объединений</t>
  </si>
  <si>
    <r>
      <t xml:space="preserve">Разработка проектов генеральных планов, правил землепользования и застройки, </t>
    </r>
    <r>
      <rPr>
        <sz val="12"/>
        <rFont val="Times New Roman"/>
        <family val="1"/>
      </rPr>
      <t>местных нормативов градостроительного проектирования</t>
    </r>
    <r>
      <rPr>
        <sz val="12"/>
        <rFont val="Times New Roman"/>
        <family val="2"/>
      </rPr>
      <t>, схемы территориального планирования Туруханского района и внесение изменений в них</t>
    </r>
  </si>
  <si>
    <t>1050083540</t>
  </si>
  <si>
    <t>Обеспечение поселений документами территориального планирования в формате, соотвествующим действующему законодательству</t>
  </si>
  <si>
    <t>Топографо-геодезические работы</t>
  </si>
  <si>
    <t>Разработка проектов планировки и межевания</t>
  </si>
  <si>
    <t>Приложение 1
к подпрограмме 4 «О территориальном планировании Туруханского района»</t>
  </si>
  <si>
    <t>Приложение  2
к подпрограмме  4 «О территориальном планировании Туруханского района»</t>
  </si>
  <si>
    <t>10500S4660</t>
  </si>
  <si>
    <t>Приложение  1                                              к постановлению администрации Туруханского района                                                         от   22.07.2024   № 476  -п</t>
  </si>
  <si>
    <t>Приложение  2                                                                                                              к постановлению администрации Туруханского района                                                         от  22.07.2024    № 476 -п</t>
  </si>
  <si>
    <t>Приложение 3                                                                                                              к постановлению администрации Туруханского района от 22.07.2024   №   476  -п</t>
  </si>
  <si>
    <t>Приложение  4                                                                                   к постановлению администрации Туруханского района  от   22.07.2024    №  476  - п</t>
  </si>
  <si>
    <t>Приложение 5                                                                               к постановлению администрации Туруханского района  от 22.07.2024   №  476  -п</t>
  </si>
  <si>
    <t>Приложение 6                                                                                                                   к постановлению администрации Туруханского района                                                         от   22.07.2024     № 476  -п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</si>
</sst>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(* #,##0.00_);_(* \(#,##0.00\);_(* &quot;-&quot;??_);_(@_)"/>
    <numFmt numFmtId="174" formatCode="0.000"/>
    <numFmt numFmtId="175" formatCode="_-* #,##0.000_р_._-;\-* #,##0.000_р_._-;_-* &quot;-&quot;???_р_._-;_-@_-"/>
    <numFmt numFmtId="176" formatCode="#,##0.000_ ;\-#,##0.000\ "/>
    <numFmt numFmtId="177" formatCode="#,##0.000"/>
    <numFmt numFmtId="178" formatCode="_-* #,##0_р_._-;\-* #,##0_р_._-;_-* &quot;-&quot;??_р_._-;_-@_-"/>
    <numFmt numFmtId="179" formatCode="#,##0.0000"/>
    <numFmt numFmtId="180" formatCode="#,##0.00_ ;\-#,##0.00\ "/>
    <numFmt numFmtId="181" formatCode="#,##0_ ;\-#,##0\ 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0\ _₽_-;\-* #,##0.000\ _₽_-;_-* &quot;-&quot;???\ _₽_-;_-@_-"/>
    <numFmt numFmtId="188" formatCode="[$-FC19]d\ mmmm\ yyyy\ &quot;г.&quot;"/>
  </numFmts>
  <fonts count="5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2"/>
    </font>
    <font>
      <sz val="14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2"/>
    </font>
    <font>
      <sz val="10"/>
      <color indexed="8"/>
      <name val="Times New Roman"/>
      <family val="2"/>
    </font>
    <font>
      <sz val="14"/>
      <color indexed="8"/>
      <name val="Times New Roman"/>
      <family val="2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sz val="14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4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5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0" borderId="0" xfId="65" applyNumberFormat="1" applyFont="1" applyAlignment="1">
      <alignment/>
    </xf>
    <xf numFmtId="0" fontId="9" fillId="0" borderId="10" xfId="55" applyFont="1" applyBorder="1" applyAlignment="1">
      <alignment horizontal="left" vertical="center"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17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175" fontId="2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10" xfId="42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42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172" fontId="5" fillId="33" borderId="10" xfId="65" applyNumberFormat="1" applyFont="1" applyFill="1" applyBorder="1" applyAlignment="1">
      <alignment vertical="center" wrapText="1"/>
    </xf>
    <xf numFmtId="171" fontId="2" fillId="33" borderId="10" xfId="65" applyFont="1" applyFill="1" applyBorder="1" applyAlignment="1">
      <alignment vertical="center" wrapText="1"/>
    </xf>
    <xf numFmtId="172" fontId="2" fillId="33" borderId="10" xfId="65" applyNumberFormat="1" applyFont="1" applyFill="1" applyBorder="1" applyAlignment="1">
      <alignment vertical="center" wrapText="1"/>
    </xf>
    <xf numFmtId="175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177" fontId="2" fillId="0" borderId="12" xfId="65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0" xfId="56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77" fontId="8" fillId="0" borderId="10" xfId="56" applyNumberFormat="1" applyFont="1" applyBorder="1" applyAlignment="1">
      <alignment horizontal="center" vertical="center" wrapText="1"/>
      <protection/>
    </xf>
    <xf numFmtId="177" fontId="10" fillId="0" borderId="10" xfId="65" applyNumberFormat="1" applyFont="1" applyBorder="1" applyAlignment="1">
      <alignment horizontal="center" vertical="center" wrapText="1"/>
    </xf>
    <xf numFmtId="177" fontId="2" fillId="34" borderId="10" xfId="65" applyNumberFormat="1" applyFont="1" applyFill="1" applyBorder="1" applyAlignment="1">
      <alignment horizontal="right" vertical="center" wrapText="1"/>
    </xf>
    <xf numFmtId="177" fontId="2" fillId="0" borderId="10" xfId="65" applyNumberFormat="1" applyFont="1" applyBorder="1" applyAlignment="1">
      <alignment horizontal="right" vertical="center" wrapText="1"/>
    </xf>
    <xf numFmtId="177" fontId="2" fillId="0" borderId="10" xfId="65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34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vertical="center" wrapText="1"/>
    </xf>
    <xf numFmtId="0" fontId="9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177" fontId="5" fillId="0" borderId="10" xfId="65" applyNumberFormat="1" applyFont="1" applyBorder="1" applyAlignment="1">
      <alignment horizontal="center" vertical="center" wrapText="1"/>
    </xf>
    <xf numFmtId="177" fontId="2" fillId="0" borderId="10" xfId="65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177" fontId="10" fillId="0" borderId="10" xfId="65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7" fontId="8" fillId="0" borderId="10" xfId="65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7" fontId="3" fillId="0" borderId="10" xfId="0" applyNumberFormat="1" applyFont="1" applyBorder="1" applyAlignment="1">
      <alignment horizontal="center"/>
    </xf>
    <xf numFmtId="177" fontId="5" fillId="0" borderId="10" xfId="65" applyNumberFormat="1" applyFont="1" applyBorder="1" applyAlignment="1">
      <alignment horizontal="center" vertical="center" wrapText="1"/>
    </xf>
    <xf numFmtId="177" fontId="2" fillId="34" borderId="10" xfId="65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right" vertical="center" wrapText="1"/>
    </xf>
    <xf numFmtId="177" fontId="2" fillId="0" borderId="15" xfId="65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right" vertical="center" wrapText="1"/>
    </xf>
    <xf numFmtId="177" fontId="2" fillId="0" borderId="14" xfId="65" applyNumberFormat="1" applyFont="1" applyBorder="1" applyAlignment="1">
      <alignment horizontal="right" vertical="center" wrapText="1"/>
    </xf>
    <xf numFmtId="177" fontId="2" fillId="0" borderId="14" xfId="65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0" fontId="2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177" fontId="2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 wrapText="1"/>
    </xf>
    <xf numFmtId="177" fontId="2" fillId="0" borderId="16" xfId="65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right" vertical="center"/>
    </xf>
    <xf numFmtId="0" fontId="2" fillId="35" borderId="15" xfId="0" applyFont="1" applyFill="1" applyBorder="1" applyAlignment="1">
      <alignment horizontal="right" vertical="center" wrapText="1"/>
    </xf>
    <xf numFmtId="175" fontId="2" fillId="35" borderId="15" xfId="65" applyNumberFormat="1" applyFont="1" applyFill="1" applyBorder="1" applyAlignment="1">
      <alignment horizontal="right" vertical="center" wrapText="1"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 horizontal="right" vertical="center" wrapText="1"/>
    </xf>
    <xf numFmtId="175" fontId="2" fillId="35" borderId="10" xfId="65" applyNumberFormat="1" applyFont="1" applyFill="1" applyBorder="1" applyAlignment="1">
      <alignment horizontal="right" vertical="center" wrapText="1"/>
    </xf>
    <xf numFmtId="0" fontId="2" fillId="35" borderId="14" xfId="0" applyFont="1" applyFill="1" applyBorder="1" applyAlignment="1">
      <alignment horizontal="right" vertical="center"/>
    </xf>
    <xf numFmtId="49" fontId="2" fillId="35" borderId="14" xfId="0" applyNumberFormat="1" applyFont="1" applyFill="1" applyBorder="1" applyAlignment="1">
      <alignment horizontal="right" vertical="center"/>
    </xf>
    <xf numFmtId="0" fontId="2" fillId="35" borderId="14" xfId="0" applyFont="1" applyFill="1" applyBorder="1" applyAlignment="1">
      <alignment horizontal="right" vertical="center" wrapText="1"/>
    </xf>
    <xf numFmtId="176" fontId="2" fillId="35" borderId="14" xfId="65" applyNumberFormat="1" applyFont="1" applyFill="1" applyBorder="1" applyAlignment="1">
      <alignment horizontal="right" vertical="center" wrapText="1"/>
    </xf>
    <xf numFmtId="0" fontId="2" fillId="35" borderId="16" xfId="0" applyFont="1" applyFill="1" applyBorder="1" applyAlignment="1">
      <alignment horizontal="right" vertical="center" wrapText="1"/>
    </xf>
    <xf numFmtId="49" fontId="2" fillId="35" borderId="16" xfId="0" applyNumberFormat="1" applyFont="1" applyFill="1" applyBorder="1" applyAlignment="1">
      <alignment horizontal="right" vertical="center" wrapText="1"/>
    </xf>
    <xf numFmtId="175" fontId="2" fillId="35" borderId="16" xfId="65" applyNumberFormat="1" applyFont="1" applyFill="1" applyBorder="1" applyAlignment="1">
      <alignment horizontal="right" vertical="center" wrapText="1"/>
    </xf>
    <xf numFmtId="177" fontId="2" fillId="35" borderId="14" xfId="65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2" fillId="0" borderId="10" xfId="65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7" xfId="53" applyNumberFormat="1" applyFont="1" applyBorder="1" applyAlignment="1">
      <alignment horizontal="center" vertical="center" wrapText="1"/>
      <protection/>
    </xf>
    <xf numFmtId="0" fontId="52" fillId="0" borderId="0" xfId="0" applyFont="1" applyAlignment="1">
      <alignment wrapText="1"/>
    </xf>
    <xf numFmtId="0" fontId="2" fillId="0" borderId="10" xfId="65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4" fontId="2" fillId="0" borderId="10" xfId="65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10" xfId="65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35" borderId="10" xfId="0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176" fontId="2" fillId="35" borderId="10" xfId="65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9" xfId="54" applyFont="1" applyBorder="1" applyAlignment="1">
      <alignment horizontal="left" vertical="center" wrapText="1"/>
      <protection/>
    </xf>
    <xf numFmtId="0" fontId="5" fillId="0" borderId="18" xfId="54" applyFont="1" applyBorder="1" applyAlignment="1">
      <alignment horizontal="left" vertical="center" wrapText="1"/>
      <protection/>
    </xf>
    <xf numFmtId="0" fontId="5" fillId="0" borderId="17" xfId="54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5" fillId="0" borderId="19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17" xfId="54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58" applyFont="1" applyFill="1" applyAlignment="1">
      <alignment horizontal="left" vertical="center" wrapText="1"/>
      <protection/>
    </xf>
    <xf numFmtId="0" fontId="10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left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6" fontId="2" fillId="35" borderId="16" xfId="65" applyNumberFormat="1" applyFont="1" applyFill="1" applyBorder="1" applyAlignment="1">
      <alignment horizontal="right" vertical="center" wrapText="1"/>
    </xf>
    <xf numFmtId="176" fontId="2" fillId="35" borderId="13" xfId="65" applyNumberFormat="1" applyFont="1" applyFill="1" applyBorder="1" applyAlignment="1">
      <alignment horizontal="right" vertical="center" wrapText="1"/>
    </xf>
    <xf numFmtId="0" fontId="2" fillId="35" borderId="20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35" borderId="21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/>
    </xf>
    <xf numFmtId="177" fontId="2" fillId="0" borderId="10" xfId="65" applyNumberFormat="1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177" fontId="2" fillId="0" borderId="10" xfId="65" applyNumberFormat="1" applyFont="1" applyBorder="1" applyAlignment="1">
      <alignment horizontal="right" vertical="center" wrapText="1"/>
    </xf>
    <xf numFmtId="177" fontId="2" fillId="0" borderId="10" xfId="65" applyNumberFormat="1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5" fontId="3" fillId="0" borderId="0" xfId="0" applyNumberFormat="1" applyFont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3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6;&#1086;&#1084;&#1072;&#1085;&#1086;&#1074;&#1072;.ADM\Desktop\&#1055;&#1088;&#1086;&#1075;&#1088;&#1072;&#1084;&#1084;&#1072;%202024-2026\&#1055;&#1088;&#1080;&#1083;&#1086;&#1078;&#1077;&#1085;&#1080;&#1103;%202024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 1 к ПП1"/>
      <sheetName val="пр 1 к подпр 1"/>
      <sheetName val="пр2 к подпр 1"/>
      <sheetName val="пр1 к подпр 2"/>
      <sheetName val="пр 2 к подпр 2"/>
      <sheetName val="пр 1 к подпр 3"/>
      <sheetName val="пр 2 подпр 3"/>
      <sheetName val="пр 1 к подпр 4"/>
      <sheetName val="пр 2 к подпр 4"/>
      <sheetName val="прил 9"/>
      <sheetName val="прил 10"/>
      <sheetName val="прил 11"/>
      <sheetName val="пр1 к мер 1"/>
      <sheetName val="пр1 к мер 2"/>
      <sheetName val="пр 1 к мер 3"/>
      <sheetName val="пр1 к мер. 4"/>
      <sheetName val="пр1 к мер. 5"/>
      <sheetName val="пр1 к мер. 6"/>
    </sheetNames>
    <sheetDataSet>
      <sheetData sheetId="10">
        <row r="26">
          <cell r="I26">
            <v>10</v>
          </cell>
        </row>
        <row r="31">
          <cell r="I31">
            <v>1140.16</v>
          </cell>
          <cell r="J31">
            <v>1140.16</v>
          </cell>
          <cell r="K31">
            <v>1140.16</v>
          </cell>
        </row>
        <row r="41">
          <cell r="I41">
            <v>1385.064</v>
          </cell>
          <cell r="J41">
            <v>1385.064</v>
          </cell>
          <cell r="K41">
            <v>1385.064</v>
          </cell>
        </row>
        <row r="47">
          <cell r="I47">
            <v>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8"/>
  <sheetViews>
    <sheetView view="pageBreakPreview" zoomScale="60" zoomScaleNormal="70" zoomScalePageLayoutView="0" workbookViewId="0" topLeftCell="A1">
      <selection activeCell="C8" sqref="C8:C9"/>
    </sheetView>
  </sheetViews>
  <sheetFormatPr defaultColWidth="9.00390625" defaultRowHeight="15.75"/>
  <cols>
    <col min="1" max="1" width="4.75390625" style="5" customWidth="1"/>
    <col min="2" max="2" width="43.50390625" style="1" customWidth="1"/>
    <col min="3" max="3" width="10.50390625" style="5" customWidth="1"/>
    <col min="4" max="4" width="14.875" style="1" customWidth="1"/>
    <col min="5" max="5" width="12.875" style="1" customWidth="1"/>
    <col min="6" max="8" width="12.00390625" style="1" customWidth="1"/>
    <col min="9" max="16384" width="9.00390625" style="1" customWidth="1"/>
  </cols>
  <sheetData>
    <row r="1" spans="6:8" ht="100.5" customHeight="1">
      <c r="F1" s="160" t="s">
        <v>105</v>
      </c>
      <c r="G1" s="160"/>
      <c r="H1" s="160"/>
    </row>
    <row r="2" ht="9" customHeight="1">
      <c r="A2" s="7"/>
    </row>
    <row r="3" ht="18.75" hidden="1">
      <c r="A3" s="7"/>
    </row>
    <row r="4" spans="1:8" ht="18.75">
      <c r="A4" s="156" t="s">
        <v>1</v>
      </c>
      <c r="B4" s="156"/>
      <c r="C4" s="156"/>
      <c r="D4" s="156"/>
      <c r="E4" s="156"/>
      <c r="F4" s="156"/>
      <c r="G4" s="156"/>
      <c r="H4" s="156"/>
    </row>
    <row r="5" spans="1:8" ht="18.75">
      <c r="A5" s="155" t="s">
        <v>54</v>
      </c>
      <c r="B5" s="156"/>
      <c r="C5" s="156"/>
      <c r="D5" s="156"/>
      <c r="E5" s="156"/>
      <c r="F5" s="156"/>
      <c r="G5" s="156"/>
      <c r="H5" s="156"/>
    </row>
    <row r="6" spans="1:8" ht="36" customHeight="1">
      <c r="A6" s="155" t="s">
        <v>55</v>
      </c>
      <c r="B6" s="156"/>
      <c r="C6" s="156"/>
      <c r="D6" s="156"/>
      <c r="E6" s="156"/>
      <c r="F6" s="156"/>
      <c r="G6" s="156"/>
      <c r="H6" s="156"/>
    </row>
    <row r="7" ht="9" customHeight="1">
      <c r="A7" s="7"/>
    </row>
    <row r="8" spans="1:8" ht="15.75">
      <c r="A8" s="154" t="s">
        <v>4</v>
      </c>
      <c r="B8" s="154" t="s">
        <v>31</v>
      </c>
      <c r="C8" s="154" t="s">
        <v>2</v>
      </c>
      <c r="D8" s="154" t="s">
        <v>32</v>
      </c>
      <c r="E8" s="154" t="s">
        <v>33</v>
      </c>
      <c r="F8" s="154"/>
      <c r="G8" s="154"/>
      <c r="H8" s="154"/>
    </row>
    <row r="9" spans="1:8" ht="15.75">
      <c r="A9" s="154"/>
      <c r="B9" s="154"/>
      <c r="C9" s="154"/>
      <c r="D9" s="154"/>
      <c r="E9" s="2" t="s">
        <v>40</v>
      </c>
      <c r="F9" s="3" t="s">
        <v>37</v>
      </c>
      <c r="G9" s="3" t="s">
        <v>38</v>
      </c>
      <c r="H9" s="3" t="s">
        <v>39</v>
      </c>
    </row>
    <row r="10" spans="1:8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41.25" customHeight="1">
      <c r="A11" s="157" t="s">
        <v>56</v>
      </c>
      <c r="B11" s="158"/>
      <c r="C11" s="158"/>
      <c r="D11" s="158"/>
      <c r="E11" s="158"/>
      <c r="F11" s="158"/>
      <c r="G11" s="158"/>
      <c r="H11" s="159"/>
    </row>
    <row r="12" spans="1:8" ht="39" customHeight="1">
      <c r="A12" s="157" t="s">
        <v>57</v>
      </c>
      <c r="B12" s="158"/>
      <c r="C12" s="158"/>
      <c r="D12" s="158"/>
      <c r="E12" s="158"/>
      <c r="F12" s="158"/>
      <c r="G12" s="158"/>
      <c r="H12" s="159"/>
    </row>
    <row r="13" spans="1:8" ht="60">
      <c r="A13" s="10" t="s">
        <v>3</v>
      </c>
      <c r="B13" s="18" t="s">
        <v>64</v>
      </c>
      <c r="C13" s="19" t="s">
        <v>58</v>
      </c>
      <c r="D13" s="19" t="s">
        <v>59</v>
      </c>
      <c r="E13" s="19">
        <v>0</v>
      </c>
      <c r="F13" s="19">
        <v>0</v>
      </c>
      <c r="G13" s="19">
        <v>0</v>
      </c>
      <c r="H13" s="19">
        <v>0</v>
      </c>
    </row>
    <row r="14" spans="1:8" ht="45">
      <c r="A14" s="10" t="s">
        <v>42</v>
      </c>
      <c r="B14" s="18" t="s">
        <v>65</v>
      </c>
      <c r="C14" s="19" t="s">
        <v>60</v>
      </c>
      <c r="D14" s="19" t="s">
        <v>61</v>
      </c>
      <c r="E14" s="19">
        <v>0</v>
      </c>
      <c r="F14" s="19">
        <v>0</v>
      </c>
      <c r="G14" s="19">
        <v>0</v>
      </c>
      <c r="H14" s="19">
        <v>0</v>
      </c>
    </row>
    <row r="15" spans="1:8" ht="45">
      <c r="A15" s="10" t="s">
        <v>43</v>
      </c>
      <c r="B15" s="18" t="s">
        <v>66</v>
      </c>
      <c r="C15" s="19" t="s">
        <v>62</v>
      </c>
      <c r="D15" s="19" t="s">
        <v>63</v>
      </c>
      <c r="E15" s="19">
        <v>0</v>
      </c>
      <c r="F15" s="19">
        <v>1</v>
      </c>
      <c r="G15" s="19">
        <v>0</v>
      </c>
      <c r="H15" s="19">
        <v>0</v>
      </c>
    </row>
    <row r="16" ht="18.75">
      <c r="A16" s="7"/>
    </row>
    <row r="17" ht="18.75">
      <c r="A17" s="7"/>
    </row>
    <row r="18" ht="18.75">
      <c r="A18" s="7"/>
    </row>
  </sheetData>
  <sheetProtection/>
  <mergeCells count="11">
    <mergeCell ref="F1:H1"/>
    <mergeCell ref="A11:H11"/>
    <mergeCell ref="A4:H4"/>
    <mergeCell ref="A5:H5"/>
    <mergeCell ref="A8:A9"/>
    <mergeCell ref="B8:B9"/>
    <mergeCell ref="C8:C9"/>
    <mergeCell ref="D8:D9"/>
    <mergeCell ref="E8:H8"/>
    <mergeCell ref="A6:H6"/>
    <mergeCell ref="A12:H12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E1" sqref="E1:G1"/>
    </sheetView>
  </sheetViews>
  <sheetFormatPr defaultColWidth="9.00390625" defaultRowHeight="15.75"/>
  <cols>
    <col min="1" max="1" width="6.875" style="0" customWidth="1"/>
    <col min="2" max="2" width="26.50390625" style="0" customWidth="1"/>
    <col min="3" max="3" width="16.625" style="0" customWidth="1"/>
    <col min="4" max="4" width="19.00390625" style="0" customWidth="1"/>
    <col min="5" max="5" width="12.00390625" style="0" customWidth="1"/>
    <col min="6" max="6" width="11.75390625" style="0" customWidth="1"/>
    <col min="7" max="7" width="11.50390625" style="0" customWidth="1"/>
    <col min="8" max="11" width="9.00390625" style="0" customWidth="1"/>
  </cols>
  <sheetData>
    <row r="1" spans="5:7" ht="87.75" customHeight="1">
      <c r="E1" s="170" t="s">
        <v>161</v>
      </c>
      <c r="F1" s="170"/>
      <c r="G1" s="170"/>
    </row>
    <row r="2" ht="9" customHeight="1"/>
    <row r="3" spans="5:7" ht="23.25" customHeight="1">
      <c r="E3" s="168" t="s">
        <v>108</v>
      </c>
      <c r="F3" s="169"/>
      <c r="G3" s="169"/>
    </row>
    <row r="4" spans="5:10" ht="91.5" customHeight="1">
      <c r="E4" s="166" t="s">
        <v>109</v>
      </c>
      <c r="F4" s="167"/>
      <c r="G4" s="167"/>
      <c r="H4" s="170"/>
      <c r="I4" s="170"/>
      <c r="J4" s="170"/>
    </row>
    <row r="6" spans="1:6" ht="18.75">
      <c r="A6" s="156" t="s">
        <v>1</v>
      </c>
      <c r="B6" s="156"/>
      <c r="C6" s="156"/>
      <c r="D6" s="156"/>
      <c r="E6" s="156"/>
      <c r="F6" s="156"/>
    </row>
    <row r="7" spans="1:6" ht="18.75">
      <c r="A7" s="155" t="s">
        <v>89</v>
      </c>
      <c r="B7" s="156"/>
      <c r="C7" s="156"/>
      <c r="D7" s="156"/>
      <c r="E7" s="156"/>
      <c r="F7" s="156"/>
    </row>
    <row r="8" spans="1:6" ht="18.75">
      <c r="A8" s="155" t="s">
        <v>90</v>
      </c>
      <c r="B8" s="156"/>
      <c r="C8" s="156"/>
      <c r="D8" s="156"/>
      <c r="E8" s="156"/>
      <c r="F8" s="156"/>
    </row>
    <row r="9" spans="1:6" ht="18.75">
      <c r="A9" s="7"/>
      <c r="B9" s="1"/>
      <c r="C9" s="5"/>
      <c r="D9" s="1"/>
      <c r="E9" s="1"/>
      <c r="F9" s="1"/>
    </row>
    <row r="10" spans="1:7" ht="15.75" customHeight="1">
      <c r="A10" s="154" t="s">
        <v>4</v>
      </c>
      <c r="B10" s="154" t="s">
        <v>31</v>
      </c>
      <c r="C10" s="154" t="s">
        <v>2</v>
      </c>
      <c r="D10" s="154" t="s">
        <v>32</v>
      </c>
      <c r="E10" s="164"/>
      <c r="F10" s="164"/>
      <c r="G10" s="165"/>
    </row>
    <row r="11" spans="1:7" ht="15.75">
      <c r="A11" s="154"/>
      <c r="B11" s="154"/>
      <c r="C11" s="154"/>
      <c r="D11" s="154"/>
      <c r="E11" s="3" t="s">
        <v>127</v>
      </c>
      <c r="F11" s="3" t="s">
        <v>132</v>
      </c>
      <c r="G11" s="54" t="s">
        <v>135</v>
      </c>
    </row>
    <row r="12" spans="1:7" ht="15.75">
      <c r="A12" s="3">
        <v>1</v>
      </c>
      <c r="B12" s="3">
        <v>2</v>
      </c>
      <c r="C12" s="3">
        <v>3</v>
      </c>
      <c r="D12" s="3">
        <v>4</v>
      </c>
      <c r="E12" s="3">
        <v>7</v>
      </c>
      <c r="F12" s="3">
        <v>8</v>
      </c>
      <c r="G12" s="55">
        <v>9</v>
      </c>
    </row>
    <row r="13" spans="1:7" ht="36.75" customHeight="1">
      <c r="A13" s="161" t="s">
        <v>91</v>
      </c>
      <c r="B13" s="162"/>
      <c r="C13" s="162"/>
      <c r="D13" s="162"/>
      <c r="E13" s="162"/>
      <c r="F13" s="162"/>
      <c r="G13" s="163"/>
    </row>
    <row r="14" spans="1:7" ht="34.5" customHeight="1">
      <c r="A14" s="161" t="s">
        <v>92</v>
      </c>
      <c r="B14" s="162"/>
      <c r="C14" s="162"/>
      <c r="D14" s="162"/>
      <c r="E14" s="162"/>
      <c r="F14" s="162"/>
      <c r="G14" s="163"/>
    </row>
    <row r="15" spans="1:7" ht="90">
      <c r="A15" s="10" t="s">
        <v>3</v>
      </c>
      <c r="B15" s="25" t="s">
        <v>115</v>
      </c>
      <c r="C15" s="20" t="s">
        <v>116</v>
      </c>
      <c r="D15" s="20" t="s">
        <v>120</v>
      </c>
      <c r="E15" s="53">
        <v>4</v>
      </c>
      <c r="F15" s="53">
        <v>4</v>
      </c>
      <c r="G15" s="56">
        <v>4</v>
      </c>
    </row>
    <row r="16" spans="1:7" ht="90">
      <c r="A16" s="10" t="s">
        <v>42</v>
      </c>
      <c r="B16" s="25" t="s">
        <v>117</v>
      </c>
      <c r="C16" s="20" t="s">
        <v>116</v>
      </c>
      <c r="D16" s="20" t="s">
        <v>96</v>
      </c>
      <c r="E16" s="53">
        <v>0</v>
      </c>
      <c r="F16" s="53">
        <v>0</v>
      </c>
      <c r="G16" s="56">
        <v>0</v>
      </c>
    </row>
    <row r="17" spans="1:7" ht="75">
      <c r="A17" s="10" t="s">
        <v>43</v>
      </c>
      <c r="B17" s="25" t="s">
        <v>121</v>
      </c>
      <c r="C17" s="20" t="s">
        <v>116</v>
      </c>
      <c r="D17" s="20" t="s">
        <v>96</v>
      </c>
      <c r="E17" s="53">
        <v>0</v>
      </c>
      <c r="F17" s="53">
        <v>0</v>
      </c>
      <c r="G17" s="56">
        <v>0</v>
      </c>
    </row>
    <row r="18" spans="1:7" ht="60">
      <c r="A18" s="10" t="s">
        <v>44</v>
      </c>
      <c r="B18" s="25" t="s">
        <v>118</v>
      </c>
      <c r="C18" s="20" t="s">
        <v>116</v>
      </c>
      <c r="D18" s="20" t="s">
        <v>107</v>
      </c>
      <c r="E18" s="53">
        <v>4</v>
      </c>
      <c r="F18" s="53">
        <v>4</v>
      </c>
      <c r="G18" s="56">
        <v>4</v>
      </c>
    </row>
    <row r="19" spans="1:7" ht="45">
      <c r="A19" s="10" t="s">
        <v>85</v>
      </c>
      <c r="B19" s="25" t="s">
        <v>95</v>
      </c>
      <c r="C19" s="20" t="s">
        <v>123</v>
      </c>
      <c r="D19" s="20" t="s">
        <v>122</v>
      </c>
      <c r="E19" s="53">
        <v>2000</v>
      </c>
      <c r="F19" s="53">
        <v>0</v>
      </c>
      <c r="G19" s="56">
        <v>0</v>
      </c>
    </row>
    <row r="20" spans="1:7" ht="88.5" customHeight="1">
      <c r="A20" s="10" t="s">
        <v>88</v>
      </c>
      <c r="B20" s="107" t="s">
        <v>136</v>
      </c>
      <c r="C20" s="77" t="s">
        <v>137</v>
      </c>
      <c r="D20" s="78" t="s">
        <v>133</v>
      </c>
      <c r="E20" s="20">
        <v>2170</v>
      </c>
      <c r="F20" s="76">
        <v>1000</v>
      </c>
      <c r="G20" s="76">
        <v>1000</v>
      </c>
    </row>
  </sheetData>
  <sheetProtection/>
  <mergeCells count="14">
    <mergeCell ref="E4:G4"/>
    <mergeCell ref="E3:G3"/>
    <mergeCell ref="C10:C11"/>
    <mergeCell ref="D10:D11"/>
    <mergeCell ref="H4:J4"/>
    <mergeCell ref="E1:G1"/>
    <mergeCell ref="A13:G13"/>
    <mergeCell ref="A14:G14"/>
    <mergeCell ref="E10:G10"/>
    <mergeCell ref="A6:F6"/>
    <mergeCell ref="A7:F7"/>
    <mergeCell ref="A8:F8"/>
    <mergeCell ref="A10:A11"/>
    <mergeCell ref="B10:B1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1" sqref="H1:L1"/>
    </sheetView>
  </sheetViews>
  <sheetFormatPr defaultColWidth="9.00390625" defaultRowHeight="15.75"/>
  <cols>
    <col min="1" max="1" width="4.875" style="0" customWidth="1"/>
    <col min="2" max="2" width="24.375" style="0" customWidth="1"/>
    <col min="3" max="3" width="13.00390625" style="0" customWidth="1"/>
    <col min="6" max="6" width="10.75390625" style="0" customWidth="1"/>
    <col min="11" max="11" width="9.50390625" style="74" customWidth="1"/>
    <col min="12" max="12" width="23.25390625" style="0" customWidth="1"/>
  </cols>
  <sheetData>
    <row r="1" spans="8:12" ht="54" customHeight="1">
      <c r="H1" s="174" t="s">
        <v>162</v>
      </c>
      <c r="I1" s="174"/>
      <c r="J1" s="174"/>
      <c r="K1" s="174"/>
      <c r="L1" s="174"/>
    </row>
    <row r="2" ht="12" customHeight="1"/>
    <row r="3" spans="1:12" ht="75" customHeight="1">
      <c r="A3" s="7"/>
      <c r="B3" s="4"/>
      <c r="C3" s="4"/>
      <c r="D3" s="4"/>
      <c r="E3" s="4"/>
      <c r="F3" s="4"/>
      <c r="G3" s="4"/>
      <c r="H3" s="175" t="s">
        <v>106</v>
      </c>
      <c r="I3" s="175"/>
      <c r="J3" s="175"/>
      <c r="K3" s="175"/>
      <c r="L3" s="175"/>
    </row>
    <row r="4" spans="1:12" ht="18.75">
      <c r="A4" s="7"/>
      <c r="B4" s="4"/>
      <c r="C4" s="4"/>
      <c r="D4" s="4"/>
      <c r="E4" s="4"/>
      <c r="F4" s="4"/>
      <c r="G4" s="4"/>
      <c r="H4" s="4"/>
      <c r="I4" s="4"/>
      <c r="J4" s="4"/>
      <c r="K4" s="11"/>
      <c r="L4" s="4"/>
    </row>
    <row r="5" spans="1:12" ht="18.75">
      <c r="A5" s="156" t="s">
        <v>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ht="42.75" customHeight="1">
      <c r="A6" s="155" t="s">
        <v>97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12" ht="27" customHeight="1">
      <c r="A7" s="176" t="s">
        <v>4</v>
      </c>
      <c r="B7" s="176" t="s">
        <v>34</v>
      </c>
      <c r="C7" s="176" t="s">
        <v>11</v>
      </c>
      <c r="D7" s="176" t="s">
        <v>9</v>
      </c>
      <c r="E7" s="176"/>
      <c r="F7" s="176"/>
      <c r="G7" s="176"/>
      <c r="H7" s="176"/>
      <c r="I7" s="176"/>
      <c r="J7" s="176"/>
      <c r="K7" s="176"/>
      <c r="L7" s="176" t="s">
        <v>35</v>
      </c>
    </row>
    <row r="8" spans="1:12" ht="105" customHeight="1">
      <c r="A8" s="176"/>
      <c r="B8" s="176"/>
      <c r="C8" s="176"/>
      <c r="D8" s="34" t="s">
        <v>11</v>
      </c>
      <c r="E8" s="34" t="s">
        <v>12</v>
      </c>
      <c r="F8" s="34" t="s">
        <v>13</v>
      </c>
      <c r="G8" s="34" t="s">
        <v>14</v>
      </c>
      <c r="H8" s="34">
        <v>2024</v>
      </c>
      <c r="I8" s="34">
        <v>2025</v>
      </c>
      <c r="J8" s="34">
        <v>2026</v>
      </c>
      <c r="K8" s="72" t="s">
        <v>36</v>
      </c>
      <c r="L8" s="176"/>
    </row>
    <row r="9" spans="1:12" ht="15.7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9</v>
      </c>
      <c r="I9" s="34">
        <v>10</v>
      </c>
      <c r="J9" s="34">
        <v>11</v>
      </c>
      <c r="K9" s="72">
        <v>12</v>
      </c>
      <c r="L9" s="34">
        <v>13</v>
      </c>
    </row>
    <row r="10" spans="1:12" ht="15" customHeight="1">
      <c r="A10" s="171" t="s">
        <v>91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3"/>
    </row>
    <row r="11" spans="1:12" ht="15" customHeight="1">
      <c r="A11" s="171" t="s">
        <v>100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3"/>
    </row>
    <row r="12" spans="1:12" ht="93.75" customHeight="1">
      <c r="A12" s="26" t="s">
        <v>3</v>
      </c>
      <c r="B12" s="27" t="s">
        <v>93</v>
      </c>
      <c r="C12" s="34" t="s">
        <v>41</v>
      </c>
      <c r="D12" s="34">
        <v>241</v>
      </c>
      <c r="E12" s="28" t="s">
        <v>67</v>
      </c>
      <c r="F12" s="34">
        <v>1010081730</v>
      </c>
      <c r="G12" s="34">
        <v>412</v>
      </c>
      <c r="H12" s="57">
        <v>1847.79</v>
      </c>
      <c r="I12" s="57">
        <v>1847.79</v>
      </c>
      <c r="J12" s="57">
        <v>1847.79</v>
      </c>
      <c r="K12" s="75">
        <f>J12+I12+H12</f>
        <v>5543.37</v>
      </c>
      <c r="L12" s="33" t="s">
        <v>110</v>
      </c>
    </row>
    <row r="13" spans="1:12" ht="57" customHeight="1">
      <c r="A13" s="34" t="s">
        <v>42</v>
      </c>
      <c r="B13" s="27" t="s">
        <v>112</v>
      </c>
      <c r="C13" s="34" t="s">
        <v>41</v>
      </c>
      <c r="D13" s="34">
        <v>241</v>
      </c>
      <c r="E13" s="28" t="s">
        <v>67</v>
      </c>
      <c r="F13" s="34">
        <v>1010083820</v>
      </c>
      <c r="G13" s="34">
        <v>853</v>
      </c>
      <c r="H13" s="57">
        <v>8362.05</v>
      </c>
      <c r="I13" s="57">
        <v>8362.05</v>
      </c>
      <c r="J13" s="57">
        <v>8362.05</v>
      </c>
      <c r="K13" s="75">
        <f>J13+I13+H13</f>
        <v>25086.149999999998</v>
      </c>
      <c r="L13" s="31" t="s">
        <v>111</v>
      </c>
    </row>
    <row r="14" spans="1:12" ht="77.25" customHeight="1">
      <c r="A14" s="34" t="s">
        <v>43</v>
      </c>
      <c r="B14" s="27" t="s">
        <v>94</v>
      </c>
      <c r="C14" s="34" t="s">
        <v>98</v>
      </c>
      <c r="D14" s="29">
        <v>247</v>
      </c>
      <c r="E14" s="30" t="s">
        <v>67</v>
      </c>
      <c r="F14" s="29">
        <v>1010081740</v>
      </c>
      <c r="G14" s="29">
        <v>244</v>
      </c>
      <c r="H14" s="57">
        <v>0</v>
      </c>
      <c r="I14" s="57">
        <v>0</v>
      </c>
      <c r="J14" s="57">
        <v>0</v>
      </c>
      <c r="K14" s="75">
        <f>J14+I14+H14</f>
        <v>0</v>
      </c>
      <c r="L14" s="31" t="s">
        <v>99</v>
      </c>
    </row>
    <row r="15" spans="1:12" ht="65.25" customHeight="1">
      <c r="A15" s="34" t="s">
        <v>44</v>
      </c>
      <c r="B15" s="27" t="s">
        <v>138</v>
      </c>
      <c r="C15" s="34" t="s">
        <v>98</v>
      </c>
      <c r="D15" s="34">
        <v>247</v>
      </c>
      <c r="E15" s="28" t="s">
        <v>67</v>
      </c>
      <c r="F15" s="34">
        <v>1010084070</v>
      </c>
      <c r="G15" s="34">
        <v>540</v>
      </c>
      <c r="H15" s="57">
        <v>3344.116</v>
      </c>
      <c r="I15" s="57">
        <v>0</v>
      </c>
      <c r="J15" s="57">
        <v>0</v>
      </c>
      <c r="K15" s="75">
        <f>J15+I15+H15</f>
        <v>3344.116</v>
      </c>
      <c r="L15" s="27" t="s">
        <v>139</v>
      </c>
    </row>
    <row r="16" spans="1:12" ht="82.5" customHeight="1">
      <c r="A16" s="34" t="s">
        <v>85</v>
      </c>
      <c r="B16" s="27" t="s">
        <v>136</v>
      </c>
      <c r="C16" s="34" t="s">
        <v>41</v>
      </c>
      <c r="D16" s="34">
        <v>241</v>
      </c>
      <c r="E16" s="28" t="s">
        <v>67</v>
      </c>
      <c r="F16" s="34">
        <v>1010084350</v>
      </c>
      <c r="G16" s="34">
        <v>540</v>
      </c>
      <c r="H16" s="57">
        <v>24404.67</v>
      </c>
      <c r="I16" s="57">
        <v>10000</v>
      </c>
      <c r="J16" s="57">
        <v>10000</v>
      </c>
      <c r="K16" s="75">
        <f>J16+I16+H16</f>
        <v>44404.67</v>
      </c>
      <c r="L16" s="27" t="s">
        <v>134</v>
      </c>
    </row>
    <row r="17" spans="1:12" ht="15.75">
      <c r="A17" s="34"/>
      <c r="B17" s="27" t="s">
        <v>53</v>
      </c>
      <c r="C17" s="34" t="s">
        <v>16</v>
      </c>
      <c r="D17" s="34" t="s">
        <v>16</v>
      </c>
      <c r="E17" s="34" t="s">
        <v>16</v>
      </c>
      <c r="F17" s="34" t="s">
        <v>16</v>
      </c>
      <c r="G17" s="27" t="s">
        <v>16</v>
      </c>
      <c r="H17" s="58">
        <f>H12+H13+H14+H15+H16</f>
        <v>37958.626</v>
      </c>
      <c r="I17" s="58">
        <f>I16+I15+I14+I13+I12</f>
        <v>20209.84</v>
      </c>
      <c r="J17" s="58">
        <f>J16+J15+J14+J13+J12</f>
        <v>20209.84</v>
      </c>
      <c r="K17" s="73">
        <f>H17+I17+J17</f>
        <v>78378.306</v>
      </c>
      <c r="L17" s="27"/>
    </row>
  </sheetData>
  <sheetProtection/>
  <mergeCells count="12">
    <mergeCell ref="H7:K7"/>
    <mergeCell ref="L7:L8"/>
    <mergeCell ref="A10:L10"/>
    <mergeCell ref="A11:L11"/>
    <mergeCell ref="H1:L1"/>
    <mergeCell ref="H3:L3"/>
    <mergeCell ref="A5:L5"/>
    <mergeCell ref="A6:L6"/>
    <mergeCell ref="A7:A8"/>
    <mergeCell ref="B7:B8"/>
    <mergeCell ref="C7:C8"/>
    <mergeCell ref="D7:G7"/>
  </mergeCells>
  <printOptions/>
  <pageMargins left="0.5118110236220472" right="0.31496062992125984" top="0.5511811023622047" bottom="0.35433070866141736" header="0.11811023622047245" footer="0.31496062992125984"/>
  <pageSetup fitToHeight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D1" sqref="D1:G1"/>
    </sheetView>
  </sheetViews>
  <sheetFormatPr defaultColWidth="9.00390625" defaultRowHeight="15.75"/>
  <cols>
    <col min="1" max="1" width="5.375" style="5" customWidth="1"/>
    <col min="2" max="2" width="42.125" style="1" customWidth="1"/>
    <col min="3" max="3" width="11.50390625" style="5" customWidth="1"/>
    <col min="4" max="4" width="14.875" style="1" customWidth="1"/>
    <col min="5" max="7" width="12.00390625" style="1" customWidth="1"/>
    <col min="8" max="16384" width="9.00390625" style="1" customWidth="1"/>
  </cols>
  <sheetData>
    <row r="1" spans="4:9" ht="60.75" customHeight="1">
      <c r="D1" s="174" t="s">
        <v>163</v>
      </c>
      <c r="E1" s="174"/>
      <c r="F1" s="174"/>
      <c r="G1" s="174"/>
      <c r="H1" s="129"/>
      <c r="I1" s="129"/>
    </row>
    <row r="2" spans="4:7" ht="78.75" customHeight="1">
      <c r="D2" s="160" t="s">
        <v>158</v>
      </c>
      <c r="E2" s="160"/>
      <c r="F2" s="160"/>
      <c r="G2" s="160"/>
    </row>
    <row r="3" ht="18.75" hidden="1">
      <c r="A3" s="7"/>
    </row>
    <row r="4" ht="18.75" hidden="1">
      <c r="A4" s="7"/>
    </row>
    <row r="5" spans="1:7" ht="18.75">
      <c r="A5" s="156" t="s">
        <v>1</v>
      </c>
      <c r="B5" s="156"/>
      <c r="C5" s="156"/>
      <c r="D5" s="156"/>
      <c r="E5" s="156"/>
      <c r="F5" s="156"/>
      <c r="G5" s="156"/>
    </row>
    <row r="6" spans="1:7" ht="48" customHeight="1">
      <c r="A6" s="155" t="s">
        <v>143</v>
      </c>
      <c r="B6" s="156"/>
      <c r="C6" s="156"/>
      <c r="D6" s="156"/>
      <c r="E6" s="156"/>
      <c r="F6" s="156"/>
      <c r="G6" s="156"/>
    </row>
    <row r="7" ht="18.75">
      <c r="A7" s="7"/>
    </row>
    <row r="8" spans="1:7" ht="15.75" customHeight="1">
      <c r="A8" s="154" t="s">
        <v>4</v>
      </c>
      <c r="B8" s="154" t="s">
        <v>31</v>
      </c>
      <c r="C8" s="154" t="s">
        <v>2</v>
      </c>
      <c r="D8" s="154" t="s">
        <v>32</v>
      </c>
      <c r="E8" s="154"/>
      <c r="F8" s="154"/>
      <c r="G8" s="154"/>
    </row>
    <row r="9" spans="1:7" ht="15.75">
      <c r="A9" s="154"/>
      <c r="B9" s="154"/>
      <c r="C9" s="154"/>
      <c r="D9" s="154"/>
      <c r="E9" s="3" t="s">
        <v>127</v>
      </c>
      <c r="F9" s="3" t="s">
        <v>132</v>
      </c>
      <c r="G9" s="3" t="s">
        <v>135</v>
      </c>
    </row>
    <row r="10" spans="1:7" ht="15.75">
      <c r="A10" s="3">
        <v>1</v>
      </c>
      <c r="B10" s="3">
        <v>2</v>
      </c>
      <c r="C10" s="3">
        <v>3</v>
      </c>
      <c r="D10" s="3">
        <v>4</v>
      </c>
      <c r="E10" s="3">
        <v>6</v>
      </c>
      <c r="F10" s="3">
        <v>7</v>
      </c>
      <c r="G10" s="3">
        <v>8</v>
      </c>
    </row>
    <row r="11" spans="1:7" ht="50.25" customHeight="1">
      <c r="A11" s="177" t="s">
        <v>144</v>
      </c>
      <c r="B11" s="177"/>
      <c r="C11" s="177"/>
      <c r="D11" s="177"/>
      <c r="E11" s="177"/>
      <c r="F11" s="177"/>
      <c r="G11" s="177"/>
    </row>
    <row r="12" spans="1:7" ht="20.25" customHeight="1">
      <c r="A12" s="177" t="s">
        <v>145</v>
      </c>
      <c r="B12" s="177"/>
      <c r="C12" s="177"/>
      <c r="D12" s="177"/>
      <c r="E12" s="177"/>
      <c r="F12" s="177"/>
      <c r="G12" s="177"/>
    </row>
    <row r="13" spans="1:7" s="127" customFormat="1" ht="93" customHeight="1">
      <c r="A13" s="3" t="s">
        <v>3</v>
      </c>
      <c r="B13" s="79" t="s">
        <v>146</v>
      </c>
      <c r="C13" s="124" t="s">
        <v>147</v>
      </c>
      <c r="D13" s="124" t="s">
        <v>69</v>
      </c>
      <c r="E13" s="125">
        <v>2</v>
      </c>
      <c r="F13" s="125">
        <v>1</v>
      </c>
      <c r="G13" s="130">
        <v>1</v>
      </c>
    </row>
    <row r="14" spans="1:7" s="127" customFormat="1" ht="30">
      <c r="A14" s="3" t="s">
        <v>42</v>
      </c>
      <c r="B14" s="79" t="s">
        <v>148</v>
      </c>
      <c r="C14" s="124" t="s">
        <v>149</v>
      </c>
      <c r="D14" s="124" t="s">
        <v>69</v>
      </c>
      <c r="E14" s="125">
        <v>1</v>
      </c>
      <c r="F14" s="125">
        <v>1</v>
      </c>
      <c r="G14" s="126">
        <v>1</v>
      </c>
    </row>
    <row r="15" spans="1:7" s="127" customFormat="1" ht="41.25" customHeight="1">
      <c r="A15" s="3" t="s">
        <v>43</v>
      </c>
      <c r="B15" s="79" t="s">
        <v>150</v>
      </c>
      <c r="C15" s="124" t="s">
        <v>147</v>
      </c>
      <c r="D15" s="124" t="s">
        <v>69</v>
      </c>
      <c r="E15" s="128">
        <v>0</v>
      </c>
      <c r="F15" s="125">
        <v>0</v>
      </c>
      <c r="G15" s="126">
        <v>0</v>
      </c>
    </row>
  </sheetData>
  <sheetProtection/>
  <mergeCells count="11">
    <mergeCell ref="A5:G5"/>
    <mergeCell ref="A6:G6"/>
    <mergeCell ref="D1:G1"/>
    <mergeCell ref="D2:G2"/>
    <mergeCell ref="A12:G12"/>
    <mergeCell ref="A8:A9"/>
    <mergeCell ref="B8:B9"/>
    <mergeCell ref="C8:C9"/>
    <mergeCell ref="D8:D9"/>
    <mergeCell ref="E8:G8"/>
    <mergeCell ref="A11:G11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H1" sqref="H1:L1"/>
    </sheetView>
  </sheetViews>
  <sheetFormatPr defaultColWidth="9.00390625" defaultRowHeight="15.75"/>
  <cols>
    <col min="1" max="1" width="5.125" style="0" customWidth="1"/>
    <col min="2" max="2" width="34.75390625" style="0" customWidth="1"/>
    <col min="4" max="5" width="8.125" style="0" customWidth="1"/>
    <col min="6" max="6" width="11.875" style="0" customWidth="1"/>
    <col min="7" max="7" width="6.125" style="0" customWidth="1"/>
    <col min="8" max="8" width="9.875" style="0" customWidth="1"/>
    <col min="9" max="9" width="9.75390625" style="0" customWidth="1"/>
    <col min="10" max="10" width="10.125" style="0" customWidth="1"/>
    <col min="11" max="11" width="10.50390625" style="0" customWidth="1"/>
    <col min="12" max="12" width="23.75390625" style="0" customWidth="1"/>
  </cols>
  <sheetData>
    <row r="1" spans="8:12" ht="72.75" customHeight="1">
      <c r="H1" s="174" t="s">
        <v>164</v>
      </c>
      <c r="I1" s="174"/>
      <c r="J1" s="174"/>
      <c r="K1" s="174"/>
      <c r="L1" s="174"/>
    </row>
    <row r="2" ht="12.75" customHeight="1"/>
    <row r="3" spans="8:12" s="11" customFormat="1" ht="81.75" customHeight="1">
      <c r="H3" s="183" t="s">
        <v>159</v>
      </c>
      <c r="I3" s="183"/>
      <c r="J3" s="183"/>
      <c r="K3" s="183"/>
      <c r="L3" s="183"/>
    </row>
    <row r="4" s="11" customFormat="1" ht="18.75">
      <c r="A4" s="131"/>
    </row>
    <row r="5" spans="1:12" s="11" customFormat="1" ht="18.75">
      <c r="A5" s="191" t="s">
        <v>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2" s="11" customFormat="1" ht="18.75">
      <c r="A6" s="191" t="s">
        <v>151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="11" customFormat="1" ht="18.75">
      <c r="A7" s="131"/>
    </row>
    <row r="8" spans="1:12" s="135" customFormat="1" ht="15.75" customHeight="1">
      <c r="A8" s="132" t="s">
        <v>4</v>
      </c>
      <c r="B8" s="132" t="s">
        <v>34</v>
      </c>
      <c r="C8" s="132" t="s">
        <v>11</v>
      </c>
      <c r="D8" s="178" t="s">
        <v>9</v>
      </c>
      <c r="E8" s="179"/>
      <c r="F8" s="179"/>
      <c r="G8" s="180"/>
      <c r="H8" s="179"/>
      <c r="I8" s="179"/>
      <c r="J8" s="133"/>
      <c r="K8" s="134"/>
      <c r="L8" s="181" t="s">
        <v>35</v>
      </c>
    </row>
    <row r="9" spans="1:12" s="135" customFormat="1" ht="78.75" customHeight="1">
      <c r="A9" s="136"/>
      <c r="B9" s="136"/>
      <c r="C9" s="136"/>
      <c r="D9" s="10" t="s">
        <v>11</v>
      </c>
      <c r="E9" s="10" t="s">
        <v>12</v>
      </c>
      <c r="F9" s="10" t="s">
        <v>13</v>
      </c>
      <c r="G9" s="10" t="s">
        <v>14</v>
      </c>
      <c r="H9" s="10">
        <v>2024</v>
      </c>
      <c r="I9" s="10">
        <v>2025</v>
      </c>
      <c r="J9" s="10">
        <v>2026</v>
      </c>
      <c r="K9" s="10" t="s">
        <v>36</v>
      </c>
      <c r="L9" s="182"/>
    </row>
    <row r="10" spans="1:12" s="135" customFormat="1" ht="15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10</v>
      </c>
      <c r="I10" s="10">
        <v>11</v>
      </c>
      <c r="J10" s="10">
        <v>12</v>
      </c>
      <c r="K10" s="10">
        <v>13</v>
      </c>
      <c r="L10" s="10">
        <v>14</v>
      </c>
    </row>
    <row r="11" spans="1:12" s="137" customFormat="1" ht="15.75" customHeight="1">
      <c r="A11" s="184" t="s">
        <v>152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6"/>
    </row>
    <row r="12" spans="1:12" s="137" customFormat="1" ht="15.75" customHeight="1">
      <c r="A12" s="188" t="s">
        <v>145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90"/>
    </row>
    <row r="13" spans="1:12" s="137" customFormat="1" ht="39.75" customHeight="1">
      <c r="A13" s="181" t="s">
        <v>3</v>
      </c>
      <c r="B13" s="192" t="s">
        <v>153</v>
      </c>
      <c r="C13" s="181" t="s">
        <v>41</v>
      </c>
      <c r="D13" s="10">
        <v>241</v>
      </c>
      <c r="E13" s="138" t="s">
        <v>70</v>
      </c>
      <c r="F13" s="139" t="s">
        <v>154</v>
      </c>
      <c r="G13" s="10">
        <v>244</v>
      </c>
      <c r="H13" s="140">
        <v>270</v>
      </c>
      <c r="I13" s="140">
        <v>700</v>
      </c>
      <c r="J13" s="140">
        <v>700</v>
      </c>
      <c r="K13" s="140">
        <f>J13+I13+H13</f>
        <v>1670</v>
      </c>
      <c r="L13" s="181" t="s">
        <v>155</v>
      </c>
    </row>
    <row r="14" spans="1:12" s="137" customFormat="1" ht="104.25" customHeight="1">
      <c r="A14" s="187"/>
      <c r="B14" s="193"/>
      <c r="C14" s="187"/>
      <c r="D14" s="10">
        <v>241</v>
      </c>
      <c r="E14" s="138" t="s">
        <v>70</v>
      </c>
      <c r="F14" s="141">
        <v>1050074660</v>
      </c>
      <c r="G14" s="10">
        <v>244</v>
      </c>
      <c r="H14" s="142">
        <v>3000</v>
      </c>
      <c r="I14" s="142">
        <v>0</v>
      </c>
      <c r="J14" s="142">
        <v>0</v>
      </c>
      <c r="K14" s="142">
        <f>J14+I14+H14</f>
        <v>3000</v>
      </c>
      <c r="L14" s="187"/>
    </row>
    <row r="15" spans="1:12" s="137" customFormat="1" ht="104.25" customHeight="1">
      <c r="A15" s="182"/>
      <c r="B15" s="194"/>
      <c r="C15" s="182"/>
      <c r="D15" s="10">
        <v>241</v>
      </c>
      <c r="E15" s="138" t="s">
        <v>70</v>
      </c>
      <c r="F15" s="141" t="s">
        <v>160</v>
      </c>
      <c r="G15" s="10">
        <v>244</v>
      </c>
      <c r="H15" s="142">
        <v>530</v>
      </c>
      <c r="I15" s="142">
        <v>0</v>
      </c>
      <c r="J15" s="142">
        <v>0</v>
      </c>
      <c r="K15" s="142">
        <v>530</v>
      </c>
      <c r="L15" s="182"/>
    </row>
    <row r="16" spans="1:12" s="137" customFormat="1" ht="144" customHeight="1">
      <c r="A16" s="143" t="s">
        <v>42</v>
      </c>
      <c r="B16" s="3" t="s">
        <v>156</v>
      </c>
      <c r="C16" s="10" t="s">
        <v>41</v>
      </c>
      <c r="D16" s="10">
        <v>241</v>
      </c>
      <c r="E16" s="138" t="s">
        <v>70</v>
      </c>
      <c r="F16" s="141">
        <v>1050081830</v>
      </c>
      <c r="G16" s="10">
        <v>245</v>
      </c>
      <c r="H16" s="140">
        <v>200</v>
      </c>
      <c r="I16" s="140">
        <v>300</v>
      </c>
      <c r="J16" s="140">
        <v>300</v>
      </c>
      <c r="K16" s="140">
        <f>J16+I16+H16</f>
        <v>800</v>
      </c>
      <c r="L16" s="10" t="s">
        <v>155</v>
      </c>
    </row>
    <row r="17" spans="1:12" s="144" customFormat="1" ht="117.75" customHeight="1">
      <c r="A17" s="143" t="s">
        <v>43</v>
      </c>
      <c r="B17" s="3" t="s">
        <v>157</v>
      </c>
      <c r="C17" s="10" t="s">
        <v>41</v>
      </c>
      <c r="D17" s="10">
        <v>241</v>
      </c>
      <c r="E17" s="138" t="s">
        <v>70</v>
      </c>
      <c r="F17" s="141">
        <v>1050081840</v>
      </c>
      <c r="G17" s="10">
        <v>244</v>
      </c>
      <c r="H17" s="142">
        <v>0</v>
      </c>
      <c r="I17" s="142">
        <v>0</v>
      </c>
      <c r="J17" s="142">
        <v>0</v>
      </c>
      <c r="K17" s="142">
        <f>J17+I17+H17</f>
        <v>0</v>
      </c>
      <c r="L17" s="10" t="s">
        <v>155</v>
      </c>
    </row>
    <row r="18" spans="1:12" s="11" customFormat="1" ht="21" customHeight="1">
      <c r="A18" s="145"/>
      <c r="B18" s="146" t="s">
        <v>53</v>
      </c>
      <c r="C18" s="147" t="s">
        <v>16</v>
      </c>
      <c r="D18" s="147" t="s">
        <v>16</v>
      </c>
      <c r="E18" s="147" t="s">
        <v>16</v>
      </c>
      <c r="F18" s="147" t="s">
        <v>16</v>
      </c>
      <c r="G18" s="147" t="s">
        <v>16</v>
      </c>
      <c r="H18" s="148">
        <f>H13+H14+H16+H17+H15</f>
        <v>4000</v>
      </c>
      <c r="I18" s="148">
        <f>I13+I14+I16+I17+I15</f>
        <v>1000</v>
      </c>
      <c r="J18" s="148">
        <f>J13+J14+J16+J17+J15</f>
        <v>1000</v>
      </c>
      <c r="K18" s="148">
        <f>K13+K14+K16+K17+K15</f>
        <v>6000</v>
      </c>
      <c r="L18" s="149"/>
    </row>
  </sheetData>
  <sheetProtection/>
  <mergeCells count="13">
    <mergeCell ref="L13:L15"/>
    <mergeCell ref="A12:L12"/>
    <mergeCell ref="A5:L5"/>
    <mergeCell ref="A6:L6"/>
    <mergeCell ref="A13:A15"/>
    <mergeCell ref="B13:B15"/>
    <mergeCell ref="C13:C15"/>
    <mergeCell ref="D8:G8"/>
    <mergeCell ref="H8:I8"/>
    <mergeCell ref="L8:L9"/>
    <mergeCell ref="H1:L1"/>
    <mergeCell ref="H3:L3"/>
    <mergeCell ref="A11:L11"/>
  </mergeCells>
  <printOptions/>
  <pageMargins left="0.7480314960629921" right="0.3543307086614173" top="0.984251968503937" bottom="0.984251968503937" header="0.5118110236220472" footer="0.5118110236220472"/>
  <pageSetup fitToHeight="0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0"/>
  <sheetViews>
    <sheetView view="pageBreakPreview" zoomScale="85" zoomScaleNormal="85" zoomScaleSheetLayoutView="85" zoomScalePageLayoutView="0" workbookViewId="0" topLeftCell="A1">
      <selection activeCell="I1" sqref="I1:L1"/>
    </sheetView>
  </sheetViews>
  <sheetFormatPr defaultColWidth="9.00390625" defaultRowHeight="15.75"/>
  <cols>
    <col min="1" max="1" width="4.875" style="52" customWidth="1"/>
    <col min="2" max="2" width="18.625" style="52" customWidth="1"/>
    <col min="3" max="3" width="27.25390625" style="52" customWidth="1"/>
    <col min="4" max="4" width="31.25390625" style="48" customWidth="1"/>
    <col min="5" max="5" width="9.375" style="62" customWidth="1"/>
    <col min="6" max="6" width="8.25390625" style="71" customWidth="1"/>
    <col min="7" max="7" width="16.00390625" style="62" bestFit="1" customWidth="1"/>
    <col min="8" max="8" width="9.25390625" style="62" bestFit="1" customWidth="1"/>
    <col min="9" max="9" width="13.00390625" style="21" customWidth="1"/>
    <col min="10" max="11" width="13.125" style="21" customWidth="1"/>
    <col min="12" max="12" width="14.25390625" style="32" customWidth="1"/>
    <col min="13" max="13" width="13.00390625" style="48" bestFit="1" customWidth="1"/>
    <col min="14" max="16384" width="9.00390625" style="48" customWidth="1"/>
  </cols>
  <sheetData>
    <row r="1" spans="9:12" ht="60" customHeight="1">
      <c r="I1" s="226" t="s">
        <v>165</v>
      </c>
      <c r="J1" s="226"/>
      <c r="K1" s="226"/>
      <c r="L1" s="226"/>
    </row>
    <row r="3" spans="9:12" ht="75.75" customHeight="1">
      <c r="I3" s="235" t="s">
        <v>125</v>
      </c>
      <c r="J3" s="235"/>
      <c r="K3" s="235"/>
      <c r="L3" s="235"/>
    </row>
    <row r="4" ht="9" customHeight="1">
      <c r="A4" s="13"/>
    </row>
    <row r="5" spans="1:12" ht="15.75">
      <c r="A5" s="237" t="s">
        <v>0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</row>
    <row r="6" spans="1:12" ht="15.75">
      <c r="A6" s="237" t="s">
        <v>51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</row>
    <row r="7" spans="1:12" ht="15.75">
      <c r="A7" s="237" t="s">
        <v>52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</row>
    <row r="8" spans="1:12" ht="15.75">
      <c r="A8" s="237" t="s">
        <v>21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</row>
    <row r="9" ht="11.25" customHeight="1">
      <c r="L9" s="32" t="s">
        <v>5</v>
      </c>
    </row>
    <row r="10" spans="1:12" ht="15.75" customHeight="1">
      <c r="A10" s="224" t="s">
        <v>4</v>
      </c>
      <c r="B10" s="224" t="s">
        <v>19</v>
      </c>
      <c r="C10" s="224" t="s">
        <v>20</v>
      </c>
      <c r="D10" s="224" t="s">
        <v>8</v>
      </c>
      <c r="E10" s="221" t="s">
        <v>9</v>
      </c>
      <c r="F10" s="222"/>
      <c r="G10" s="222"/>
      <c r="H10" s="223"/>
      <c r="I10" s="12" t="s">
        <v>127</v>
      </c>
      <c r="J10" s="12" t="s">
        <v>132</v>
      </c>
      <c r="K10" s="12" t="s">
        <v>135</v>
      </c>
      <c r="L10" s="236" t="s">
        <v>10</v>
      </c>
    </row>
    <row r="11" spans="1:12" ht="73.5" customHeight="1">
      <c r="A11" s="225"/>
      <c r="B11" s="225"/>
      <c r="C11" s="225"/>
      <c r="D11" s="225"/>
      <c r="E11" s="51" t="s">
        <v>11</v>
      </c>
      <c r="F11" s="35" t="s">
        <v>12</v>
      </c>
      <c r="G11" s="51" t="s">
        <v>13</v>
      </c>
      <c r="H11" s="51" t="s">
        <v>14</v>
      </c>
      <c r="I11" s="12" t="s">
        <v>15</v>
      </c>
      <c r="J11" s="12" t="s">
        <v>15</v>
      </c>
      <c r="K11" s="12" t="s">
        <v>15</v>
      </c>
      <c r="L11" s="236"/>
    </row>
    <row r="12" spans="1:12" ht="15.75">
      <c r="A12" s="24">
        <v>1</v>
      </c>
      <c r="B12" s="24">
        <v>2</v>
      </c>
      <c r="C12" s="24">
        <v>3</v>
      </c>
      <c r="D12" s="24">
        <v>4</v>
      </c>
      <c r="E12" s="51">
        <v>5</v>
      </c>
      <c r="F12" s="35">
        <v>6</v>
      </c>
      <c r="G12" s="51">
        <v>7</v>
      </c>
      <c r="H12" s="51">
        <v>8</v>
      </c>
      <c r="I12" s="51">
        <v>10</v>
      </c>
      <c r="J12" s="51">
        <v>11</v>
      </c>
      <c r="K12" s="51">
        <v>12</v>
      </c>
      <c r="L12" s="51">
        <v>13</v>
      </c>
    </row>
    <row r="13" spans="1:13" ht="44.25" customHeight="1">
      <c r="A13" s="218">
        <v>1</v>
      </c>
      <c r="B13" s="218" t="s">
        <v>24</v>
      </c>
      <c r="C13" s="218" t="s">
        <v>71</v>
      </c>
      <c r="D13" s="49" t="s">
        <v>50</v>
      </c>
      <c r="E13" s="63" t="s">
        <v>16</v>
      </c>
      <c r="F13" s="63" t="s">
        <v>16</v>
      </c>
      <c r="G13" s="63" t="s">
        <v>16</v>
      </c>
      <c r="H13" s="63" t="s">
        <v>16</v>
      </c>
      <c r="I13" s="82">
        <f>I15+I16+I17</f>
        <v>113113.22</v>
      </c>
      <c r="J13" s="82">
        <f>J15+J16+J17</f>
        <v>63733.199</v>
      </c>
      <c r="K13" s="82">
        <f>K18+K25+K30+K35+K41+K44+K47+K50</f>
        <v>63733.19899999999</v>
      </c>
      <c r="L13" s="82">
        <f>I13+J13+K13</f>
        <v>240579.618</v>
      </c>
      <c r="M13" s="45"/>
    </row>
    <row r="14" spans="1:12" ht="15.75">
      <c r="A14" s="219"/>
      <c r="B14" s="219"/>
      <c r="C14" s="219"/>
      <c r="D14" s="49" t="s">
        <v>17</v>
      </c>
      <c r="E14" s="63"/>
      <c r="F14" s="63" t="s">
        <v>16</v>
      </c>
      <c r="G14" s="63" t="s">
        <v>16</v>
      </c>
      <c r="H14" s="63" t="s">
        <v>16</v>
      </c>
      <c r="I14" s="82"/>
      <c r="J14" s="82"/>
      <c r="K14" s="82"/>
      <c r="L14" s="82"/>
    </row>
    <row r="15" spans="1:12" ht="31.5">
      <c r="A15" s="219"/>
      <c r="B15" s="219"/>
      <c r="C15" s="219"/>
      <c r="D15" s="49" t="s">
        <v>41</v>
      </c>
      <c r="E15" s="63">
        <v>241</v>
      </c>
      <c r="F15" s="63" t="s">
        <v>16</v>
      </c>
      <c r="G15" s="63" t="s">
        <v>16</v>
      </c>
      <c r="H15" s="63" t="s">
        <v>16</v>
      </c>
      <c r="I15" s="59">
        <f>I20+I21+I22+I27+I29+I37+I38+I40+I32+I43+I46+I49+I52+I53+I54+I57+I39</f>
        <v>89769.10399999999</v>
      </c>
      <c r="J15" s="59">
        <f>J20+J21+J22+J27+J29+J37+J38+J40+J32+J43+J46+J49+J52+J53+J54+J57+J39</f>
        <v>63733.199</v>
      </c>
      <c r="K15" s="59">
        <f>K20+K21+K22+K27+K29+K37+K38+K40+K32+K43+K46+K49+K52+K53+K54+K57+K39</f>
        <v>63733.199</v>
      </c>
      <c r="L15" s="82">
        <f>K15+J15+I15</f>
        <v>217235.50199999998</v>
      </c>
    </row>
    <row r="16" spans="1:12" ht="36.75" customHeight="1">
      <c r="A16" s="219"/>
      <c r="B16" s="219"/>
      <c r="C16" s="219"/>
      <c r="D16" s="49" t="s">
        <v>98</v>
      </c>
      <c r="E16" s="63">
        <v>247</v>
      </c>
      <c r="F16" s="63" t="s">
        <v>16</v>
      </c>
      <c r="G16" s="63" t="s">
        <v>16</v>
      </c>
      <c r="H16" s="63" t="s">
        <v>16</v>
      </c>
      <c r="I16" s="82">
        <f>I23+I60</f>
        <v>23344.116</v>
      </c>
      <c r="J16" s="82">
        <v>0</v>
      </c>
      <c r="K16" s="82">
        <v>0</v>
      </c>
      <c r="L16" s="82">
        <f>K16+J16+I16</f>
        <v>23344.116</v>
      </c>
    </row>
    <row r="17" spans="1:12" ht="29.25" customHeight="1">
      <c r="A17" s="220"/>
      <c r="B17" s="220"/>
      <c r="C17" s="220"/>
      <c r="D17" s="49" t="s">
        <v>86</v>
      </c>
      <c r="E17" s="63">
        <v>243</v>
      </c>
      <c r="F17" s="63" t="s">
        <v>16</v>
      </c>
      <c r="G17" s="63" t="s">
        <v>16</v>
      </c>
      <c r="H17" s="63" t="s">
        <v>16</v>
      </c>
      <c r="I17" s="82">
        <f>I34</f>
        <v>0</v>
      </c>
      <c r="J17" s="82">
        <f>J34</f>
        <v>0</v>
      </c>
      <c r="K17" s="82">
        <f>K34</f>
        <v>0</v>
      </c>
      <c r="L17" s="59">
        <f>I17+J17+K17</f>
        <v>0</v>
      </c>
    </row>
    <row r="18" spans="1:12" ht="22.5" customHeight="1">
      <c r="A18" s="227" t="s">
        <v>3</v>
      </c>
      <c r="B18" s="229" t="s">
        <v>104</v>
      </c>
      <c r="C18" s="229" t="s">
        <v>90</v>
      </c>
      <c r="D18" s="50" t="s">
        <v>18</v>
      </c>
      <c r="E18" s="35"/>
      <c r="F18" s="35" t="s">
        <v>16</v>
      </c>
      <c r="G18" s="35" t="s">
        <v>16</v>
      </c>
      <c r="H18" s="35" t="s">
        <v>16</v>
      </c>
      <c r="I18" s="60">
        <f>I20+I21+I22+I23</f>
        <v>37958.626</v>
      </c>
      <c r="J18" s="60">
        <f>J20+J21+J22</f>
        <v>20209.84</v>
      </c>
      <c r="K18" s="60">
        <f>K20+K21+K22</f>
        <v>20209.84</v>
      </c>
      <c r="L18" s="60">
        <f>K18+J18+I18</f>
        <v>78378.306</v>
      </c>
    </row>
    <row r="19" spans="1:12" ht="18.75" customHeight="1">
      <c r="A19" s="228"/>
      <c r="B19" s="196"/>
      <c r="C19" s="196"/>
      <c r="D19" s="50" t="s">
        <v>17</v>
      </c>
      <c r="E19" s="35"/>
      <c r="F19" s="35" t="s">
        <v>16</v>
      </c>
      <c r="G19" s="35" t="s">
        <v>16</v>
      </c>
      <c r="H19" s="35" t="s">
        <v>16</v>
      </c>
      <c r="I19" s="60"/>
      <c r="J19" s="60"/>
      <c r="K19" s="60"/>
      <c r="L19" s="60"/>
    </row>
    <row r="20" spans="1:12" ht="24.75" customHeight="1">
      <c r="A20" s="228"/>
      <c r="B20" s="196"/>
      <c r="C20" s="196"/>
      <c r="D20" s="230" t="s">
        <v>41</v>
      </c>
      <c r="E20" s="67">
        <v>241</v>
      </c>
      <c r="F20" s="64" t="s">
        <v>67</v>
      </c>
      <c r="G20" s="67">
        <v>1010081730</v>
      </c>
      <c r="H20" s="68">
        <v>412</v>
      </c>
      <c r="I20" s="61">
        <v>1847.79</v>
      </c>
      <c r="J20" s="61">
        <v>1847.79</v>
      </c>
      <c r="K20" s="61">
        <v>1847.79</v>
      </c>
      <c r="L20" s="61">
        <f>I20+J20+K20</f>
        <v>5543.37</v>
      </c>
    </row>
    <row r="21" spans="1:12" ht="24.75" customHeight="1">
      <c r="A21" s="228"/>
      <c r="B21" s="196"/>
      <c r="C21" s="196"/>
      <c r="D21" s="231"/>
      <c r="E21" s="65">
        <v>241</v>
      </c>
      <c r="F21" s="105" t="s">
        <v>78</v>
      </c>
      <c r="G21" s="65">
        <v>1010083820</v>
      </c>
      <c r="H21" s="66">
        <v>853</v>
      </c>
      <c r="I21" s="47">
        <f>'Прилож. 2'!H13</f>
        <v>8362.05</v>
      </c>
      <c r="J21" s="47">
        <f>'Прилож. 2'!I13</f>
        <v>8362.05</v>
      </c>
      <c r="K21" s="47">
        <f>'Прилож. 2'!J13</f>
        <v>8362.05</v>
      </c>
      <c r="L21" s="47">
        <f>I21+J21+K21</f>
        <v>25086.149999999998</v>
      </c>
    </row>
    <row r="22" spans="1:12" ht="31.5" customHeight="1">
      <c r="A22" s="228"/>
      <c r="B22" s="196"/>
      <c r="C22" s="196"/>
      <c r="D22" s="231"/>
      <c r="E22" s="108">
        <v>241</v>
      </c>
      <c r="F22" s="105" t="s">
        <v>67</v>
      </c>
      <c r="G22" s="108">
        <v>1010084350</v>
      </c>
      <c r="H22" s="108">
        <v>540</v>
      </c>
      <c r="I22" s="109">
        <v>24404.67</v>
      </c>
      <c r="J22" s="109">
        <v>10000</v>
      </c>
      <c r="K22" s="109">
        <v>10000</v>
      </c>
      <c r="L22" s="109">
        <f>K22+J22+I22</f>
        <v>44404.67</v>
      </c>
    </row>
    <row r="23" spans="1:12" ht="32.25" customHeight="1">
      <c r="A23" s="84"/>
      <c r="B23" s="83"/>
      <c r="C23" s="83"/>
      <c r="D23" s="50" t="s">
        <v>98</v>
      </c>
      <c r="E23" s="65">
        <v>247</v>
      </c>
      <c r="F23" s="110" t="s">
        <v>67</v>
      </c>
      <c r="G23" s="96">
        <v>1010084070</v>
      </c>
      <c r="H23" s="96">
        <v>244</v>
      </c>
      <c r="I23" s="47">
        <v>3344.116</v>
      </c>
      <c r="J23" s="47">
        <v>0</v>
      </c>
      <c r="K23" s="47">
        <v>0</v>
      </c>
      <c r="L23" s="47">
        <f>K23+J23+I23</f>
        <v>3344.116</v>
      </c>
    </row>
    <row r="24" spans="1:12" ht="48" thickBot="1">
      <c r="A24" s="84"/>
      <c r="B24" s="83"/>
      <c r="C24" s="83"/>
      <c r="D24" s="50" t="s">
        <v>98</v>
      </c>
      <c r="E24" s="65">
        <v>247</v>
      </c>
      <c r="F24" s="105" t="s">
        <v>67</v>
      </c>
      <c r="G24" s="65">
        <v>1010081740</v>
      </c>
      <c r="H24" s="66">
        <v>244</v>
      </c>
      <c r="I24" s="47">
        <v>0</v>
      </c>
      <c r="J24" s="47">
        <v>0</v>
      </c>
      <c r="K24" s="47">
        <v>0</v>
      </c>
      <c r="L24" s="47">
        <f>K24+J24+I24</f>
        <v>0</v>
      </c>
    </row>
    <row r="25" spans="1:12" ht="19.5" customHeight="1" thickTop="1">
      <c r="A25" s="195" t="s">
        <v>42</v>
      </c>
      <c r="B25" s="195" t="s">
        <v>45</v>
      </c>
      <c r="C25" s="195" t="s">
        <v>72</v>
      </c>
      <c r="D25" s="86" t="s">
        <v>18</v>
      </c>
      <c r="E25" s="87"/>
      <c r="F25" s="87" t="s">
        <v>16</v>
      </c>
      <c r="G25" s="87" t="s">
        <v>16</v>
      </c>
      <c r="H25" s="87" t="s">
        <v>16</v>
      </c>
      <c r="I25" s="88">
        <v>10</v>
      </c>
      <c r="J25" s="88">
        <v>10</v>
      </c>
      <c r="K25" s="88">
        <v>10</v>
      </c>
      <c r="L25" s="88">
        <f>I25+J25+K25</f>
        <v>30</v>
      </c>
    </row>
    <row r="26" spans="1:12" ht="15.75" customHeight="1">
      <c r="A26" s="196"/>
      <c r="B26" s="196"/>
      <c r="C26" s="196"/>
      <c r="D26" s="50" t="s">
        <v>17</v>
      </c>
      <c r="E26" s="35"/>
      <c r="F26" s="35" t="s">
        <v>16</v>
      </c>
      <c r="G26" s="35" t="s">
        <v>16</v>
      </c>
      <c r="H26" s="35" t="s">
        <v>16</v>
      </c>
      <c r="I26" s="60"/>
      <c r="J26" s="60"/>
      <c r="K26" s="60"/>
      <c r="L26" s="60">
        <f>SUM(I26:J26)</f>
        <v>0</v>
      </c>
    </row>
    <row r="27" spans="1:12" s="46" customFormat="1" ht="0.75" customHeight="1">
      <c r="A27" s="196"/>
      <c r="B27" s="196"/>
      <c r="C27" s="196"/>
      <c r="D27" s="215" t="s">
        <v>41</v>
      </c>
      <c r="E27" s="213">
        <v>241</v>
      </c>
      <c r="F27" s="213" t="s">
        <v>73</v>
      </c>
      <c r="G27" s="212">
        <v>1020081750</v>
      </c>
      <c r="H27" s="213">
        <v>244</v>
      </c>
      <c r="I27" s="216"/>
      <c r="J27" s="216"/>
      <c r="K27" s="217"/>
      <c r="L27" s="216"/>
    </row>
    <row r="28" spans="1:12" ht="24.75" customHeight="1">
      <c r="A28" s="196"/>
      <c r="B28" s="196"/>
      <c r="C28" s="196"/>
      <c r="D28" s="215"/>
      <c r="E28" s="213"/>
      <c r="F28" s="213"/>
      <c r="G28" s="212"/>
      <c r="H28" s="213"/>
      <c r="I28" s="216"/>
      <c r="J28" s="216"/>
      <c r="K28" s="217"/>
      <c r="L28" s="216"/>
    </row>
    <row r="29" spans="1:12" ht="30" customHeight="1" thickBot="1">
      <c r="A29" s="197"/>
      <c r="B29" s="197"/>
      <c r="C29" s="197"/>
      <c r="D29" s="232"/>
      <c r="E29" s="85">
        <v>241</v>
      </c>
      <c r="F29" s="85" t="s">
        <v>73</v>
      </c>
      <c r="G29" s="90">
        <v>1020081770</v>
      </c>
      <c r="H29" s="85">
        <v>360</v>
      </c>
      <c r="I29" s="91">
        <v>10</v>
      </c>
      <c r="J29" s="91">
        <v>10</v>
      </c>
      <c r="K29" s="91">
        <v>10</v>
      </c>
      <c r="L29" s="91">
        <f>I29+J29+K29</f>
        <v>30</v>
      </c>
    </row>
    <row r="30" spans="1:12" ht="23.25" customHeight="1" thickTop="1">
      <c r="A30" s="195" t="s">
        <v>43</v>
      </c>
      <c r="B30" s="195" t="s">
        <v>46</v>
      </c>
      <c r="C30" s="195" t="s">
        <v>74</v>
      </c>
      <c r="D30" s="86" t="s">
        <v>18</v>
      </c>
      <c r="E30" s="87"/>
      <c r="F30" s="87" t="s">
        <v>16</v>
      </c>
      <c r="G30" s="87" t="s">
        <v>16</v>
      </c>
      <c r="H30" s="87" t="s">
        <v>16</v>
      </c>
      <c r="I30" s="88">
        <f>I32+I34</f>
        <v>1140.16</v>
      </c>
      <c r="J30" s="88">
        <f>J32+J34</f>
        <v>1140.16</v>
      </c>
      <c r="K30" s="88">
        <f>K32+K34</f>
        <v>1140.16</v>
      </c>
      <c r="L30" s="88">
        <f>I30+J30+K30</f>
        <v>3420.4800000000005</v>
      </c>
    </row>
    <row r="31" spans="1:12" ht="21" customHeight="1">
      <c r="A31" s="196"/>
      <c r="B31" s="196"/>
      <c r="C31" s="196"/>
      <c r="D31" s="50" t="s">
        <v>17</v>
      </c>
      <c r="E31" s="35"/>
      <c r="F31" s="35" t="s">
        <v>16</v>
      </c>
      <c r="G31" s="35" t="s">
        <v>16</v>
      </c>
      <c r="H31" s="35" t="s">
        <v>16</v>
      </c>
      <c r="I31" s="60"/>
      <c r="J31" s="60"/>
      <c r="K31" s="60"/>
      <c r="L31" s="60"/>
    </row>
    <row r="32" spans="1:12" ht="29.25" customHeight="1">
      <c r="A32" s="196"/>
      <c r="B32" s="196"/>
      <c r="C32" s="196"/>
      <c r="D32" s="215" t="s">
        <v>68</v>
      </c>
      <c r="E32" s="213">
        <v>241</v>
      </c>
      <c r="F32" s="213" t="s">
        <v>67</v>
      </c>
      <c r="G32" s="212">
        <v>1030081780</v>
      </c>
      <c r="H32" s="213">
        <v>412</v>
      </c>
      <c r="I32" s="214">
        <v>1140.16</v>
      </c>
      <c r="J32" s="214">
        <v>1140.16</v>
      </c>
      <c r="K32" s="214">
        <v>1140.16</v>
      </c>
      <c r="L32" s="214">
        <f>I32+J32+K32</f>
        <v>3420.4800000000005</v>
      </c>
    </row>
    <row r="33" spans="1:12" ht="24" customHeight="1">
      <c r="A33" s="196"/>
      <c r="B33" s="196"/>
      <c r="C33" s="196"/>
      <c r="D33" s="215"/>
      <c r="E33" s="213"/>
      <c r="F33" s="213"/>
      <c r="G33" s="212"/>
      <c r="H33" s="213"/>
      <c r="I33" s="214"/>
      <c r="J33" s="214"/>
      <c r="K33" s="214"/>
      <c r="L33" s="214"/>
    </row>
    <row r="34" spans="1:12" ht="48" thickBot="1">
      <c r="A34" s="197"/>
      <c r="B34" s="197"/>
      <c r="C34" s="197"/>
      <c r="D34" s="89" t="s">
        <v>86</v>
      </c>
      <c r="E34" s="85">
        <v>243</v>
      </c>
      <c r="F34" s="85" t="s">
        <v>87</v>
      </c>
      <c r="G34" s="90">
        <v>1030081790</v>
      </c>
      <c r="H34" s="85">
        <v>244</v>
      </c>
      <c r="I34" s="92">
        <v>0</v>
      </c>
      <c r="J34" s="92">
        <v>0</v>
      </c>
      <c r="K34" s="92">
        <v>0</v>
      </c>
      <c r="L34" s="92">
        <f>I34+J34+K34</f>
        <v>0</v>
      </c>
    </row>
    <row r="35" spans="1:12" s="113" customFormat="1" ht="23.25" customHeight="1" thickTop="1">
      <c r="A35" s="203" t="s">
        <v>44</v>
      </c>
      <c r="B35" s="203" t="s">
        <v>128</v>
      </c>
      <c r="C35" s="203" t="s">
        <v>75</v>
      </c>
      <c r="D35" s="111" t="s">
        <v>18</v>
      </c>
      <c r="E35" s="111"/>
      <c r="F35" s="111"/>
      <c r="G35" s="111"/>
      <c r="H35" s="111"/>
      <c r="I35" s="112">
        <f>I37+I38+I40+I39</f>
        <v>4000</v>
      </c>
      <c r="J35" s="112">
        <f>J38+J40</f>
        <v>1000</v>
      </c>
      <c r="K35" s="112">
        <f>K38+K40</f>
        <v>1000</v>
      </c>
      <c r="L35" s="112">
        <f>I35+J35+K35</f>
        <v>6000</v>
      </c>
    </row>
    <row r="36" spans="1:12" s="113" customFormat="1" ht="20.25" customHeight="1">
      <c r="A36" s="204"/>
      <c r="B36" s="204"/>
      <c r="C36" s="204"/>
      <c r="D36" s="114" t="s">
        <v>17</v>
      </c>
      <c r="E36" s="114"/>
      <c r="F36" s="114"/>
      <c r="G36" s="114"/>
      <c r="H36" s="114"/>
      <c r="I36" s="115"/>
      <c r="J36" s="115"/>
      <c r="K36" s="115"/>
      <c r="L36" s="115"/>
    </row>
    <row r="37" spans="1:12" s="113" customFormat="1" ht="20.25" customHeight="1" thickBot="1">
      <c r="A37" s="204"/>
      <c r="B37" s="204"/>
      <c r="C37" s="204"/>
      <c r="D37" s="209" t="s">
        <v>41</v>
      </c>
      <c r="E37" s="120">
        <v>241</v>
      </c>
      <c r="F37" s="121" t="s">
        <v>70</v>
      </c>
      <c r="G37" s="120">
        <v>1050074660</v>
      </c>
      <c r="H37" s="120">
        <v>244</v>
      </c>
      <c r="I37" s="122">
        <v>3000</v>
      </c>
      <c r="J37" s="123">
        <v>0</v>
      </c>
      <c r="K37" s="123">
        <v>0</v>
      </c>
      <c r="L37" s="123">
        <v>0</v>
      </c>
    </row>
    <row r="38" spans="1:12" s="113" customFormat="1" ht="27" customHeight="1" thickTop="1">
      <c r="A38" s="204"/>
      <c r="B38" s="204"/>
      <c r="C38" s="204"/>
      <c r="D38" s="210"/>
      <c r="E38" s="150">
        <v>241</v>
      </c>
      <c r="F38" s="151" t="s">
        <v>70</v>
      </c>
      <c r="G38" s="152">
        <v>1050083540</v>
      </c>
      <c r="H38" s="150">
        <v>244</v>
      </c>
      <c r="I38" s="153">
        <v>270</v>
      </c>
      <c r="J38" s="201">
        <v>700</v>
      </c>
      <c r="K38" s="201">
        <v>700</v>
      </c>
      <c r="L38" s="201">
        <f>I38+J38+K38+I39</f>
        <v>2200</v>
      </c>
    </row>
    <row r="39" spans="1:12" s="113" customFormat="1" ht="27" customHeight="1">
      <c r="A39" s="204"/>
      <c r="B39" s="204"/>
      <c r="C39" s="204"/>
      <c r="D39" s="210"/>
      <c r="E39" s="150">
        <v>241</v>
      </c>
      <c r="F39" s="151" t="s">
        <v>70</v>
      </c>
      <c r="G39" s="152" t="s">
        <v>160</v>
      </c>
      <c r="H39" s="150">
        <v>244</v>
      </c>
      <c r="I39" s="153">
        <v>530</v>
      </c>
      <c r="J39" s="202"/>
      <c r="K39" s="202"/>
      <c r="L39" s="202"/>
    </row>
    <row r="40" spans="1:12" s="113" customFormat="1" ht="32.25" customHeight="1" thickBot="1">
      <c r="A40" s="205"/>
      <c r="B40" s="205"/>
      <c r="C40" s="205"/>
      <c r="D40" s="211"/>
      <c r="E40" s="116">
        <v>241</v>
      </c>
      <c r="F40" s="117" t="s">
        <v>70</v>
      </c>
      <c r="G40" s="118">
        <v>1050081830</v>
      </c>
      <c r="H40" s="116">
        <v>245</v>
      </c>
      <c r="I40" s="119">
        <v>200</v>
      </c>
      <c r="J40" s="119">
        <v>300</v>
      </c>
      <c r="K40" s="119">
        <v>300</v>
      </c>
      <c r="L40" s="119">
        <f>I40+J40+K40</f>
        <v>800</v>
      </c>
    </row>
    <row r="41" spans="1:12" ht="16.5" thickTop="1">
      <c r="A41" s="195" t="s">
        <v>85</v>
      </c>
      <c r="B41" s="198" t="s">
        <v>76</v>
      </c>
      <c r="C41" s="198" t="s">
        <v>77</v>
      </c>
      <c r="D41" s="86" t="s">
        <v>18</v>
      </c>
      <c r="E41" s="93"/>
      <c r="F41" s="93"/>
      <c r="G41" s="87"/>
      <c r="H41" s="93"/>
      <c r="I41" s="88">
        <f>I43</f>
        <v>1385.064</v>
      </c>
      <c r="J41" s="88">
        <f>J43</f>
        <v>1385.064</v>
      </c>
      <c r="K41" s="88">
        <f>K43</f>
        <v>1385.064</v>
      </c>
      <c r="L41" s="88">
        <f>I41+J41+K41</f>
        <v>4155.192</v>
      </c>
    </row>
    <row r="42" spans="1:12" ht="25.5" customHeight="1">
      <c r="A42" s="196"/>
      <c r="B42" s="199"/>
      <c r="C42" s="199"/>
      <c r="D42" s="50" t="s">
        <v>17</v>
      </c>
      <c r="E42" s="64"/>
      <c r="F42" s="64"/>
      <c r="G42" s="35"/>
      <c r="H42" s="64"/>
      <c r="I42" s="60"/>
      <c r="J42" s="60"/>
      <c r="K42" s="60"/>
      <c r="L42" s="60"/>
    </row>
    <row r="43" spans="1:12" ht="30" customHeight="1" thickBot="1">
      <c r="A43" s="197"/>
      <c r="B43" s="200"/>
      <c r="C43" s="200"/>
      <c r="D43" s="89" t="s">
        <v>41</v>
      </c>
      <c r="E43" s="85">
        <v>241</v>
      </c>
      <c r="F43" s="85" t="s">
        <v>78</v>
      </c>
      <c r="G43" s="90">
        <v>1090082450</v>
      </c>
      <c r="H43" s="85">
        <v>244</v>
      </c>
      <c r="I43" s="91">
        <v>1385.064</v>
      </c>
      <c r="J43" s="91">
        <v>1385.064</v>
      </c>
      <c r="K43" s="91">
        <v>1385.064</v>
      </c>
      <c r="L43" s="91">
        <f>I43+J43+K43</f>
        <v>4155.192</v>
      </c>
    </row>
    <row r="44" spans="1:12" ht="28.5" customHeight="1" thickTop="1">
      <c r="A44" s="195" t="s">
        <v>88</v>
      </c>
      <c r="B44" s="198" t="s">
        <v>79</v>
      </c>
      <c r="C44" s="206" t="s">
        <v>113</v>
      </c>
      <c r="D44" s="86" t="s">
        <v>18</v>
      </c>
      <c r="E44" s="87"/>
      <c r="F44" s="93"/>
      <c r="G44" s="93"/>
      <c r="H44" s="87"/>
      <c r="I44" s="88">
        <f>I46</f>
        <v>2152.624</v>
      </c>
      <c r="J44" s="88">
        <f>J46</f>
        <v>352.624</v>
      </c>
      <c r="K44" s="88">
        <f>K46</f>
        <v>352.624</v>
      </c>
      <c r="L44" s="88">
        <f>I44+J44+K44</f>
        <v>2857.8719999999994</v>
      </c>
    </row>
    <row r="45" spans="1:12" ht="25.5" customHeight="1">
      <c r="A45" s="196"/>
      <c r="B45" s="199"/>
      <c r="C45" s="207"/>
      <c r="D45" s="50" t="s">
        <v>17</v>
      </c>
      <c r="E45" s="64"/>
      <c r="F45" s="64"/>
      <c r="G45" s="64"/>
      <c r="H45" s="64"/>
      <c r="I45" s="60"/>
      <c r="J45" s="60"/>
      <c r="K45" s="60"/>
      <c r="L45" s="60"/>
    </row>
    <row r="46" spans="1:12" ht="32.25" thickBot="1">
      <c r="A46" s="197"/>
      <c r="B46" s="200"/>
      <c r="C46" s="208"/>
      <c r="D46" s="89" t="s">
        <v>41</v>
      </c>
      <c r="E46" s="85">
        <v>241</v>
      </c>
      <c r="F46" s="85" t="s">
        <v>78</v>
      </c>
      <c r="G46" s="90">
        <v>1090082460</v>
      </c>
      <c r="H46" s="85">
        <v>244</v>
      </c>
      <c r="I46" s="91">
        <v>2152.624</v>
      </c>
      <c r="J46" s="91">
        <v>352.624</v>
      </c>
      <c r="K46" s="91">
        <v>352.624</v>
      </c>
      <c r="L46" s="91">
        <f>I46+J46+K46</f>
        <v>2857.8719999999994</v>
      </c>
    </row>
    <row r="47" spans="1:12" ht="148.5" customHeight="1" thickTop="1">
      <c r="A47" s="195" t="s">
        <v>101</v>
      </c>
      <c r="B47" s="198" t="s">
        <v>80</v>
      </c>
      <c r="C47" s="198" t="s">
        <v>114</v>
      </c>
      <c r="D47" s="86" t="s">
        <v>18</v>
      </c>
      <c r="E47" s="93"/>
      <c r="F47" s="93"/>
      <c r="G47" s="87"/>
      <c r="H47" s="93"/>
      <c r="I47" s="88">
        <f>I49</f>
        <v>250</v>
      </c>
      <c r="J47" s="88">
        <v>250</v>
      </c>
      <c r="K47" s="88">
        <v>250</v>
      </c>
      <c r="L47" s="88">
        <f>I47+J47+K47</f>
        <v>750</v>
      </c>
    </row>
    <row r="48" spans="1:12" ht="25.5" customHeight="1">
      <c r="A48" s="196"/>
      <c r="B48" s="199"/>
      <c r="C48" s="199"/>
      <c r="D48" s="50" t="s">
        <v>17</v>
      </c>
      <c r="E48" s="64"/>
      <c r="F48" s="64"/>
      <c r="G48" s="64"/>
      <c r="H48" s="64"/>
      <c r="I48" s="60"/>
      <c r="J48" s="60"/>
      <c r="K48" s="60"/>
      <c r="L48" s="60"/>
    </row>
    <row r="49" spans="1:12" ht="32.25" thickBot="1">
      <c r="A49" s="197"/>
      <c r="B49" s="200"/>
      <c r="C49" s="200"/>
      <c r="D49" s="89" t="s">
        <v>41</v>
      </c>
      <c r="E49" s="85">
        <v>241</v>
      </c>
      <c r="F49" s="85" t="s">
        <v>78</v>
      </c>
      <c r="G49" s="90">
        <v>1090082470</v>
      </c>
      <c r="H49" s="85">
        <v>244</v>
      </c>
      <c r="I49" s="91">
        <v>250</v>
      </c>
      <c r="J49" s="91">
        <v>250</v>
      </c>
      <c r="K49" s="91">
        <v>250</v>
      </c>
      <c r="L49" s="91">
        <f>I49+J49+K49</f>
        <v>750</v>
      </c>
    </row>
    <row r="50" spans="1:12" ht="15" customHeight="1" thickTop="1">
      <c r="A50" s="195" t="s">
        <v>102</v>
      </c>
      <c r="B50" s="198" t="s">
        <v>81</v>
      </c>
      <c r="C50" s="198" t="s">
        <v>82</v>
      </c>
      <c r="D50" s="86" t="s">
        <v>18</v>
      </c>
      <c r="E50" s="93"/>
      <c r="F50" s="93"/>
      <c r="G50" s="87"/>
      <c r="H50" s="93"/>
      <c r="I50" s="94">
        <f>I52+I53+I54</f>
        <v>45316.746</v>
      </c>
      <c r="J50" s="94">
        <f>J52+J53+J54</f>
        <v>39385.511</v>
      </c>
      <c r="K50" s="94">
        <f>K52+K53+K54</f>
        <v>39385.511</v>
      </c>
      <c r="L50" s="88">
        <f>I50+J50+K50</f>
        <v>124087.768</v>
      </c>
    </row>
    <row r="51" spans="1:12" ht="15.75">
      <c r="A51" s="196"/>
      <c r="B51" s="199"/>
      <c r="C51" s="199"/>
      <c r="D51" s="50" t="s">
        <v>17</v>
      </c>
      <c r="E51" s="64"/>
      <c r="F51" s="64"/>
      <c r="G51" s="35"/>
      <c r="H51" s="64"/>
      <c r="I51" s="60"/>
      <c r="J51" s="60"/>
      <c r="K51" s="60"/>
      <c r="L51" s="60"/>
    </row>
    <row r="52" spans="1:12" ht="30" customHeight="1">
      <c r="A52" s="196"/>
      <c r="B52" s="199"/>
      <c r="C52" s="199"/>
      <c r="D52" s="233" t="s">
        <v>41</v>
      </c>
      <c r="E52" s="102">
        <v>241</v>
      </c>
      <c r="F52" s="101" t="s">
        <v>67</v>
      </c>
      <c r="G52" s="103">
        <v>1090082940</v>
      </c>
      <c r="H52" s="102">
        <v>540</v>
      </c>
      <c r="I52" s="104">
        <v>22451.043</v>
      </c>
      <c r="J52" s="104">
        <v>16519.808</v>
      </c>
      <c r="K52" s="104">
        <v>16519.808</v>
      </c>
      <c r="L52" s="104">
        <f>K52+J52+I52</f>
        <v>55490.659</v>
      </c>
    </row>
    <row r="53" spans="1:12" ht="25.5" customHeight="1">
      <c r="A53" s="196"/>
      <c r="B53" s="199"/>
      <c r="C53" s="199"/>
      <c r="D53" s="233"/>
      <c r="E53" s="102">
        <v>241</v>
      </c>
      <c r="F53" s="101" t="s">
        <v>67</v>
      </c>
      <c r="G53" s="103">
        <v>1090082940</v>
      </c>
      <c r="H53" s="102">
        <v>247</v>
      </c>
      <c r="I53" s="104">
        <v>17165.703</v>
      </c>
      <c r="J53" s="104">
        <v>17165.703</v>
      </c>
      <c r="K53" s="104">
        <v>17165.703</v>
      </c>
      <c r="L53" s="104">
        <f>K53+J53+I53</f>
        <v>51497.109000000004</v>
      </c>
    </row>
    <row r="54" spans="1:12" ht="16.5" thickBot="1">
      <c r="A54" s="197"/>
      <c r="B54" s="200"/>
      <c r="C54" s="200"/>
      <c r="D54" s="234"/>
      <c r="E54" s="90">
        <v>241</v>
      </c>
      <c r="F54" s="90" t="s">
        <v>67</v>
      </c>
      <c r="G54" s="90">
        <v>1090082940</v>
      </c>
      <c r="H54" s="85">
        <v>244</v>
      </c>
      <c r="I54" s="95">
        <v>5700</v>
      </c>
      <c r="J54" s="95">
        <v>5700</v>
      </c>
      <c r="K54" s="95">
        <v>5700</v>
      </c>
      <c r="L54" s="91">
        <f>I54+J54+K54</f>
        <v>17100</v>
      </c>
    </row>
    <row r="55" spans="1:12" ht="30" customHeight="1" thickTop="1">
      <c r="A55" s="195" t="s">
        <v>129</v>
      </c>
      <c r="B55" s="198" t="s">
        <v>130</v>
      </c>
      <c r="C55" s="198" t="s">
        <v>131</v>
      </c>
      <c r="D55" s="86" t="s">
        <v>18</v>
      </c>
      <c r="E55" s="93"/>
      <c r="F55" s="93"/>
      <c r="G55" s="87"/>
      <c r="H55" s="93"/>
      <c r="I55" s="94">
        <f>I57</f>
        <v>900</v>
      </c>
      <c r="J55" s="94">
        <v>0</v>
      </c>
      <c r="K55" s="94">
        <v>0</v>
      </c>
      <c r="L55" s="88">
        <f>I55+J55+K55</f>
        <v>900</v>
      </c>
    </row>
    <row r="56" spans="1:12" ht="15.75">
      <c r="A56" s="196"/>
      <c r="B56" s="199"/>
      <c r="C56" s="199"/>
      <c r="D56" s="50" t="s">
        <v>17</v>
      </c>
      <c r="E56" s="64"/>
      <c r="F56" s="64"/>
      <c r="G56" s="35"/>
      <c r="H56" s="64"/>
      <c r="I56" s="60"/>
      <c r="J56" s="60"/>
      <c r="K56" s="60"/>
      <c r="L56" s="60"/>
    </row>
    <row r="57" spans="1:12" ht="32.25" thickBot="1">
      <c r="A57" s="197"/>
      <c r="B57" s="200"/>
      <c r="C57" s="200"/>
      <c r="D57" s="89" t="s">
        <v>41</v>
      </c>
      <c r="E57" s="90">
        <v>241</v>
      </c>
      <c r="F57" s="90" t="s">
        <v>67</v>
      </c>
      <c r="G57" s="90">
        <v>1090083920</v>
      </c>
      <c r="H57" s="85">
        <v>412</v>
      </c>
      <c r="I57" s="95">
        <v>900</v>
      </c>
      <c r="J57" s="95">
        <v>0</v>
      </c>
      <c r="K57" s="95">
        <v>0</v>
      </c>
      <c r="L57" s="91">
        <f>I57+J57+K57</f>
        <v>900</v>
      </c>
    </row>
    <row r="58" spans="1:12" ht="16.5" thickTop="1">
      <c r="A58" s="195" t="s">
        <v>140</v>
      </c>
      <c r="B58" s="198" t="s">
        <v>141</v>
      </c>
      <c r="C58" s="198" t="s">
        <v>142</v>
      </c>
      <c r="D58" s="86" t="s">
        <v>18</v>
      </c>
      <c r="E58" s="93"/>
      <c r="F58" s="93"/>
      <c r="G58" s="87"/>
      <c r="H58" s="93"/>
      <c r="I58" s="94">
        <f>I60</f>
        <v>20000</v>
      </c>
      <c r="J58" s="94">
        <v>0</v>
      </c>
      <c r="K58" s="94">
        <v>0</v>
      </c>
      <c r="L58" s="88">
        <f>I58+J58+K58</f>
        <v>20000</v>
      </c>
    </row>
    <row r="59" spans="1:12" ht="15.75">
      <c r="A59" s="196"/>
      <c r="B59" s="199"/>
      <c r="C59" s="199"/>
      <c r="D59" s="50" t="s">
        <v>17</v>
      </c>
      <c r="E59" s="64"/>
      <c r="F59" s="64"/>
      <c r="G59" s="35"/>
      <c r="H59" s="64"/>
      <c r="I59" s="60"/>
      <c r="J59" s="60"/>
      <c r="K59" s="60"/>
      <c r="L59" s="60"/>
    </row>
    <row r="60" spans="1:12" ht="48" thickBot="1">
      <c r="A60" s="197"/>
      <c r="B60" s="200"/>
      <c r="C60" s="200"/>
      <c r="D60" s="89" t="s">
        <v>98</v>
      </c>
      <c r="E60" s="90">
        <v>247</v>
      </c>
      <c r="F60" s="90" t="s">
        <v>67</v>
      </c>
      <c r="G60" s="90">
        <v>1010084950</v>
      </c>
      <c r="H60" s="85">
        <v>414</v>
      </c>
      <c r="I60" s="95">
        <v>20000</v>
      </c>
      <c r="J60" s="95">
        <v>0</v>
      </c>
      <c r="K60" s="95">
        <v>0</v>
      </c>
      <c r="L60" s="91">
        <f>I60+J60+K60</f>
        <v>20000</v>
      </c>
    </row>
    <row r="61" ht="16.5" thickTop="1"/>
  </sheetData>
  <sheetProtection/>
  <mergeCells count="69">
    <mergeCell ref="I3:L3"/>
    <mergeCell ref="L10:L11"/>
    <mergeCell ref="A5:L5"/>
    <mergeCell ref="A6:L6"/>
    <mergeCell ref="A7:L7"/>
    <mergeCell ref="A8:L8"/>
    <mergeCell ref="A10:A11"/>
    <mergeCell ref="E10:H10"/>
    <mergeCell ref="C10:C11"/>
    <mergeCell ref="I1:L1"/>
    <mergeCell ref="A18:A22"/>
    <mergeCell ref="B18:B22"/>
    <mergeCell ref="C18:C22"/>
    <mergeCell ref="D20:D22"/>
    <mergeCell ref="D10:D11"/>
    <mergeCell ref="B13:B17"/>
    <mergeCell ref="B10:B11"/>
    <mergeCell ref="A13:A17"/>
    <mergeCell ref="A25:A29"/>
    <mergeCell ref="B25:B29"/>
    <mergeCell ref="C25:C29"/>
    <mergeCell ref="E27:E28"/>
    <mergeCell ref="F27:F28"/>
    <mergeCell ref="D27:D29"/>
    <mergeCell ref="C13:C17"/>
    <mergeCell ref="G27:G28"/>
    <mergeCell ref="H27:H28"/>
    <mergeCell ref="I27:I28"/>
    <mergeCell ref="J27:J28"/>
    <mergeCell ref="K27:K28"/>
    <mergeCell ref="L27:L28"/>
    <mergeCell ref="A30:A34"/>
    <mergeCell ref="B30:B34"/>
    <mergeCell ref="C30:C34"/>
    <mergeCell ref="D32:D33"/>
    <mergeCell ref="E32:E33"/>
    <mergeCell ref="F32:F33"/>
    <mergeCell ref="G32:G33"/>
    <mergeCell ref="H32:H33"/>
    <mergeCell ref="L38:L39"/>
    <mergeCell ref="A41:A43"/>
    <mergeCell ref="B41:B43"/>
    <mergeCell ref="C41:C43"/>
    <mergeCell ref="I32:I33"/>
    <mergeCell ref="J32:J33"/>
    <mergeCell ref="K32:K33"/>
    <mergeCell ref="L32:L33"/>
    <mergeCell ref="A50:A54"/>
    <mergeCell ref="B50:B54"/>
    <mergeCell ref="C50:C54"/>
    <mergeCell ref="J38:J39"/>
    <mergeCell ref="A47:A49"/>
    <mergeCell ref="B47:B49"/>
    <mergeCell ref="C47:C49"/>
    <mergeCell ref="D52:D54"/>
    <mergeCell ref="K38:K39"/>
    <mergeCell ref="C35:C40"/>
    <mergeCell ref="A44:A46"/>
    <mergeCell ref="B44:B46"/>
    <mergeCell ref="C44:C46"/>
    <mergeCell ref="D37:D40"/>
    <mergeCell ref="A35:A40"/>
    <mergeCell ref="B35:B40"/>
    <mergeCell ref="A55:A57"/>
    <mergeCell ref="B55:B57"/>
    <mergeCell ref="C55:C57"/>
    <mergeCell ref="A58:A60"/>
    <mergeCell ref="B58:B60"/>
    <mergeCell ref="C58:C60"/>
  </mergeCells>
  <printOptions/>
  <pageMargins left="0.5905511811023623" right="0.5905511811023623" top="0.984251968503937" bottom="0.3937007874015748" header="0.31496062992125984" footer="0.31496062992125984"/>
  <pageSetup fitToHeight="0" fitToWidth="1" horizontalDpi="600" verticalDpi="600" orientation="landscape" paperSize="9" scale="70" r:id="rId1"/>
  <rowBreaks count="2" manualBreakCount="2">
    <brk id="23" max="11" man="1"/>
    <brk id="4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92"/>
  <sheetViews>
    <sheetView tabSelected="1" view="pageBreakPreview" zoomScaleSheetLayoutView="100" zoomScalePageLayoutView="0" workbookViewId="0" topLeftCell="A1">
      <selection activeCell="H1" sqref="H1:K1"/>
    </sheetView>
  </sheetViews>
  <sheetFormatPr defaultColWidth="9.00390625" defaultRowHeight="15.75" outlineLevelCol="1"/>
  <cols>
    <col min="1" max="1" width="5.375" style="9" customWidth="1"/>
    <col min="2" max="2" width="19.75390625" style="6" customWidth="1"/>
    <col min="3" max="3" width="24.375" style="6" customWidth="1"/>
    <col min="4" max="4" width="27.50390625" style="6" customWidth="1"/>
    <col min="5" max="7" width="13.00390625" style="16" hidden="1" customWidth="1" outlineLevel="1"/>
    <col min="8" max="8" width="18.625" style="6" bestFit="1" customWidth="1" collapsed="1"/>
    <col min="9" max="9" width="13.375" style="6" bestFit="1" customWidth="1"/>
    <col min="10" max="10" width="13.375" style="6" customWidth="1"/>
    <col min="11" max="11" width="18.125" style="6" bestFit="1" customWidth="1"/>
    <col min="12" max="12" width="9.00390625" style="6" customWidth="1"/>
    <col min="13" max="13" width="17.875" style="17" bestFit="1" customWidth="1"/>
    <col min="14" max="16384" width="9.00390625" style="6" customWidth="1"/>
  </cols>
  <sheetData>
    <row r="1" spans="8:11" ht="56.25" customHeight="1">
      <c r="H1" s="175" t="s">
        <v>166</v>
      </c>
      <c r="I1" s="175"/>
      <c r="J1" s="175"/>
      <c r="K1" s="175"/>
    </row>
    <row r="3" ht="18.75">
      <c r="H3" s="106" t="s">
        <v>119</v>
      </c>
    </row>
    <row r="4" spans="8:11" ht="60" customHeight="1">
      <c r="H4" s="160" t="s">
        <v>124</v>
      </c>
      <c r="I4" s="160"/>
      <c r="J4" s="160"/>
      <c r="K4" s="160"/>
    </row>
    <row r="5" spans="1:11" ht="18.75">
      <c r="A5" s="156" t="s">
        <v>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ht="18.75">
      <c r="A6" s="156" t="s">
        <v>26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ht="18.75">
      <c r="A7" s="156" t="s">
        <v>27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</row>
    <row r="8" spans="1:11" ht="18.75">
      <c r="A8" s="156" t="s">
        <v>28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</row>
    <row r="9" spans="1:11" ht="18.75">
      <c r="A9" s="156" t="s">
        <v>29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</row>
    <row r="10" spans="1:11" ht="18.75">
      <c r="A10" s="156" t="s">
        <v>30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</row>
    <row r="11" spans="1:11" ht="1.5" customHeight="1">
      <c r="A11" s="22"/>
      <c r="B11" s="1"/>
      <c r="C11" s="1"/>
      <c r="D11" s="1"/>
      <c r="E11" s="15"/>
      <c r="F11" s="15"/>
      <c r="G11" s="15"/>
      <c r="H11" s="1"/>
      <c r="I11" s="1"/>
      <c r="J11" s="1"/>
      <c r="K11" s="1"/>
    </row>
    <row r="12" spans="1:11" ht="15.75" customHeight="1">
      <c r="A12" s="5"/>
      <c r="B12" s="1"/>
      <c r="C12" s="1"/>
      <c r="D12" s="1"/>
      <c r="E12" s="15"/>
      <c r="F12" s="15"/>
      <c r="G12" s="15"/>
      <c r="H12" s="1"/>
      <c r="I12" s="1"/>
      <c r="J12" s="1"/>
      <c r="K12" s="23" t="s">
        <v>5</v>
      </c>
    </row>
    <row r="13" spans="1:11" ht="57.75" customHeight="1">
      <c r="A13" s="154" t="s">
        <v>4</v>
      </c>
      <c r="B13" s="154" t="s">
        <v>19</v>
      </c>
      <c r="C13" s="154" t="s">
        <v>20</v>
      </c>
      <c r="D13" s="154" t="s">
        <v>23</v>
      </c>
      <c r="E13" s="14">
        <v>2014</v>
      </c>
      <c r="F13" s="14">
        <v>2015</v>
      </c>
      <c r="G13" s="14">
        <v>2016</v>
      </c>
      <c r="H13" s="3" t="s">
        <v>127</v>
      </c>
      <c r="I13" s="3" t="s">
        <v>132</v>
      </c>
      <c r="J13" s="3" t="s">
        <v>135</v>
      </c>
      <c r="K13" s="154" t="s">
        <v>10</v>
      </c>
    </row>
    <row r="14" spans="1:11" ht="18.75">
      <c r="A14" s="154"/>
      <c r="B14" s="154"/>
      <c r="C14" s="154"/>
      <c r="D14" s="154"/>
      <c r="E14" s="14"/>
      <c r="F14" s="14"/>
      <c r="G14" s="14"/>
      <c r="H14" s="3" t="s">
        <v>15</v>
      </c>
      <c r="I14" s="3" t="s">
        <v>15</v>
      </c>
      <c r="J14" s="3" t="s">
        <v>15</v>
      </c>
      <c r="K14" s="154"/>
    </row>
    <row r="15" spans="1:11" ht="15.75" customHeight="1">
      <c r="A15" s="3">
        <v>1</v>
      </c>
      <c r="B15" s="3">
        <v>2</v>
      </c>
      <c r="C15" s="3">
        <v>3</v>
      </c>
      <c r="D15" s="3">
        <v>4</v>
      </c>
      <c r="E15" s="14"/>
      <c r="F15" s="14"/>
      <c r="G15" s="14"/>
      <c r="H15" s="3">
        <v>6</v>
      </c>
      <c r="I15" s="3">
        <v>7</v>
      </c>
      <c r="J15" s="3">
        <v>8</v>
      </c>
      <c r="K15" s="3">
        <v>9</v>
      </c>
    </row>
    <row r="16" spans="1:11" ht="17.25" customHeight="1">
      <c r="A16" s="239">
        <v>1</v>
      </c>
      <c r="B16" s="242" t="s">
        <v>24</v>
      </c>
      <c r="C16" s="245" t="s">
        <v>71</v>
      </c>
      <c r="D16" s="8" t="s">
        <v>22</v>
      </c>
      <c r="E16" s="42" t="e">
        <f>#REF!+E30+E37+#REF!</f>
        <v>#REF!</v>
      </c>
      <c r="F16" s="42" t="e">
        <f>#REF!+F30+F37+#REF!</f>
        <v>#REF!</v>
      </c>
      <c r="G16" s="42" t="e">
        <f>#REF!+G30+G37+#REF!</f>
        <v>#REF!</v>
      </c>
      <c r="H16" s="69">
        <f>H20</f>
        <v>113113.22</v>
      </c>
      <c r="I16" s="69">
        <f>I20</f>
        <v>63733.19899999999</v>
      </c>
      <c r="J16" s="69">
        <f>J20</f>
        <v>63733.19899999999</v>
      </c>
      <c r="K16" s="69">
        <f>J16+I16+H16</f>
        <v>240579.618</v>
      </c>
    </row>
    <row r="17" spans="1:11" ht="14.25" customHeight="1">
      <c r="A17" s="240"/>
      <c r="B17" s="243"/>
      <c r="C17" s="245"/>
      <c r="D17" s="8" t="s">
        <v>6</v>
      </c>
      <c r="E17" s="43"/>
      <c r="F17" s="43"/>
      <c r="G17" s="43"/>
      <c r="H17" s="70"/>
      <c r="I17" s="70"/>
      <c r="J17" s="70"/>
      <c r="K17" s="70"/>
    </row>
    <row r="18" spans="1:11" ht="15" customHeight="1">
      <c r="A18" s="240"/>
      <c r="B18" s="243"/>
      <c r="C18" s="245"/>
      <c r="D18" s="36" t="s">
        <v>47</v>
      </c>
      <c r="E18" s="44" t="e">
        <f>#REF!+E32+E39+#REF!</f>
        <v>#REF!</v>
      </c>
      <c r="F18" s="44" t="e">
        <f>#REF!+F32+F39+#REF!</f>
        <v>#REF!</v>
      </c>
      <c r="G18" s="44" t="e">
        <f>#REF!+G32+G39+#REF!</f>
        <v>#REF!</v>
      </c>
      <c r="H18" s="70"/>
      <c r="I18" s="70"/>
      <c r="J18" s="70"/>
      <c r="K18" s="70"/>
    </row>
    <row r="19" spans="1:11" ht="16.5" customHeight="1">
      <c r="A19" s="240"/>
      <c r="B19" s="243"/>
      <c r="C19" s="245"/>
      <c r="D19" s="8" t="s">
        <v>48</v>
      </c>
      <c r="E19" s="44" t="e">
        <f>#REF!+E33+E40+#REF!</f>
        <v>#REF!</v>
      </c>
      <c r="F19" s="44" t="e">
        <f>#REF!+F33+F40+#REF!</f>
        <v>#REF!</v>
      </c>
      <c r="G19" s="44" t="e">
        <f>#REF!+G33+G40+#REF!</f>
        <v>#REF!</v>
      </c>
      <c r="H19" s="80"/>
      <c r="I19" s="80"/>
      <c r="J19" s="80"/>
      <c r="K19" s="80"/>
    </row>
    <row r="20" spans="1:11" ht="14.25" customHeight="1">
      <c r="A20" s="240"/>
      <c r="B20" s="243"/>
      <c r="C20" s="245"/>
      <c r="D20" s="8" t="s">
        <v>25</v>
      </c>
      <c r="E20" s="44" t="e">
        <f>#REF!+E34+E41+#REF!</f>
        <v>#REF!</v>
      </c>
      <c r="F20" s="44" t="e">
        <f>#REF!+F34+F41+#REF!</f>
        <v>#REF!</v>
      </c>
      <c r="G20" s="44" t="e">
        <f>#REF!+G34+G41+#REF!</f>
        <v>#REF!</v>
      </c>
      <c r="H20" s="70">
        <f>H23+H30+H37+H44+H51+H58+H65+H72+H79+H86</f>
        <v>113113.22</v>
      </c>
      <c r="I20" s="70">
        <f>I23+I30+I37+I44+I51+I58+I65+I72</f>
        <v>63733.19899999999</v>
      </c>
      <c r="J20" s="70">
        <f>J23+J30+J37+J44+J51+J58+J65+J72</f>
        <v>63733.19899999999</v>
      </c>
      <c r="K20" s="70">
        <f>H20+I20+J20</f>
        <v>240579.618</v>
      </c>
    </row>
    <row r="21" spans="1:11" ht="43.5" customHeight="1">
      <c r="A21" s="240"/>
      <c r="B21" s="243"/>
      <c r="C21" s="245"/>
      <c r="D21" s="37" t="s">
        <v>49</v>
      </c>
      <c r="E21" s="43" t="e">
        <f>#REF!+E35+E42+#REF!</f>
        <v>#REF!</v>
      </c>
      <c r="F21" s="43" t="e">
        <f>#REF!+F35+F42+#REF!</f>
        <v>#REF!</v>
      </c>
      <c r="G21" s="43" t="e">
        <f>#REF!+G35+G42+#REF!</f>
        <v>#REF!</v>
      </c>
      <c r="H21" s="70"/>
      <c r="I21" s="70"/>
      <c r="J21" s="70"/>
      <c r="K21" s="70"/>
    </row>
    <row r="22" spans="1:11" ht="15.75" customHeight="1">
      <c r="A22" s="241"/>
      <c r="B22" s="244"/>
      <c r="C22" s="245"/>
      <c r="D22" s="8" t="s">
        <v>7</v>
      </c>
      <c r="E22" s="43" t="e">
        <f>#REF!+E36+E43+#REF!</f>
        <v>#REF!</v>
      </c>
      <c r="F22" s="43" t="e">
        <f>#REF!+F36+F43+#REF!</f>
        <v>#REF!</v>
      </c>
      <c r="G22" s="43" t="e">
        <f>#REF!+G36+G43+#REF!</f>
        <v>#REF!</v>
      </c>
      <c r="H22" s="70"/>
      <c r="I22" s="70"/>
      <c r="J22" s="70"/>
      <c r="K22" s="70"/>
    </row>
    <row r="23" spans="1:11" ht="15.75" customHeight="1">
      <c r="A23" s="239" t="s">
        <v>3</v>
      </c>
      <c r="B23" s="242" t="s">
        <v>103</v>
      </c>
      <c r="C23" s="245" t="s">
        <v>90</v>
      </c>
      <c r="D23" s="8" t="s">
        <v>22</v>
      </c>
      <c r="E23" s="39">
        <f>SUM(E25:E29)</f>
        <v>174209.6939</v>
      </c>
      <c r="F23" s="39">
        <f>SUM(F25:F29)</f>
        <v>81921.9133</v>
      </c>
      <c r="G23" s="39">
        <f>SUM(G25:G29)</f>
        <v>93721.1</v>
      </c>
      <c r="H23" s="69">
        <f>SUM(H25:H29)</f>
        <v>37958.626</v>
      </c>
      <c r="I23" s="69">
        <f>SUM(I25:I29)</f>
        <v>20209.84</v>
      </c>
      <c r="J23" s="69">
        <f>J27</f>
        <v>20209.84</v>
      </c>
      <c r="K23" s="69">
        <f>H23+I23+J23</f>
        <v>78378.306</v>
      </c>
    </row>
    <row r="24" spans="1:11" ht="15.75" customHeight="1">
      <c r="A24" s="240"/>
      <c r="B24" s="243"/>
      <c r="C24" s="245"/>
      <c r="D24" s="8" t="s">
        <v>6</v>
      </c>
      <c r="E24" s="39"/>
      <c r="F24" s="39"/>
      <c r="G24" s="39"/>
      <c r="H24" s="70"/>
      <c r="I24" s="70"/>
      <c r="J24" s="70"/>
      <c r="K24" s="70"/>
    </row>
    <row r="25" spans="1:11" ht="15.75" customHeight="1">
      <c r="A25" s="240"/>
      <c r="B25" s="243"/>
      <c r="C25" s="245"/>
      <c r="D25" s="36" t="s">
        <v>47</v>
      </c>
      <c r="E25" s="40"/>
      <c r="F25" s="40"/>
      <c r="G25" s="40"/>
      <c r="H25" s="70"/>
      <c r="I25" s="70"/>
      <c r="J25" s="70"/>
      <c r="K25" s="70"/>
    </row>
    <row r="26" spans="1:11" ht="15.75" customHeight="1">
      <c r="A26" s="240"/>
      <c r="B26" s="243"/>
      <c r="C26" s="245"/>
      <c r="D26" s="8" t="s">
        <v>48</v>
      </c>
      <c r="E26" s="39"/>
      <c r="F26" s="39"/>
      <c r="G26" s="39"/>
      <c r="H26" s="70"/>
      <c r="I26" s="70"/>
      <c r="J26" s="70"/>
      <c r="K26" s="70"/>
    </row>
    <row r="27" spans="1:11" ht="15.75" customHeight="1">
      <c r="A27" s="240"/>
      <c r="B27" s="243"/>
      <c r="C27" s="245"/>
      <c r="D27" s="8" t="s">
        <v>25</v>
      </c>
      <c r="E27" s="39">
        <v>174209.6939</v>
      </c>
      <c r="F27" s="39">
        <v>81921.9133</v>
      </c>
      <c r="G27" s="39">
        <v>93721.1</v>
      </c>
      <c r="H27" s="70">
        <f>' Прилож. 5'!I18</f>
        <v>37958.626</v>
      </c>
      <c r="I27" s="70">
        <f>' Прилож. 5'!J18</f>
        <v>20209.84</v>
      </c>
      <c r="J27" s="70">
        <f>' Прилож. 5'!K18</f>
        <v>20209.84</v>
      </c>
      <c r="K27" s="70">
        <f>H27+I27+J27</f>
        <v>78378.306</v>
      </c>
    </row>
    <row r="28" spans="1:11" ht="15.75" customHeight="1">
      <c r="A28" s="240"/>
      <c r="B28" s="243"/>
      <c r="C28" s="245"/>
      <c r="D28" s="37" t="s">
        <v>49</v>
      </c>
      <c r="E28" s="41"/>
      <c r="F28" s="41"/>
      <c r="G28" s="41"/>
      <c r="H28" s="70"/>
      <c r="I28" s="70"/>
      <c r="J28" s="70"/>
      <c r="K28" s="70"/>
    </row>
    <row r="29" spans="1:11" ht="15.75" customHeight="1">
      <c r="A29" s="241"/>
      <c r="B29" s="244"/>
      <c r="C29" s="245"/>
      <c r="D29" s="8" t="s">
        <v>7</v>
      </c>
      <c r="E29" s="39"/>
      <c r="F29" s="39"/>
      <c r="G29" s="39"/>
      <c r="H29" s="70"/>
      <c r="I29" s="70"/>
      <c r="J29" s="70"/>
      <c r="K29" s="70"/>
    </row>
    <row r="30" spans="1:11" ht="15.75" customHeight="1">
      <c r="A30" s="239" t="s">
        <v>42</v>
      </c>
      <c r="B30" s="242" t="s">
        <v>45</v>
      </c>
      <c r="C30" s="245" t="s">
        <v>72</v>
      </c>
      <c r="D30" s="8" t="s">
        <v>22</v>
      </c>
      <c r="E30" s="39">
        <f>SUM(E32:E36)</f>
        <v>174209.6939</v>
      </c>
      <c r="F30" s="39">
        <f>SUM(F32:F36)</f>
        <v>81921.9133</v>
      </c>
      <c r="G30" s="39">
        <f>SUM(G32:G36)</f>
        <v>93721.1</v>
      </c>
      <c r="H30" s="69">
        <f>SUM(H32:H36)</f>
        <v>10</v>
      </c>
      <c r="I30" s="69">
        <f>SUM(I32:I36)</f>
        <v>10</v>
      </c>
      <c r="J30" s="69">
        <v>10</v>
      </c>
      <c r="K30" s="69">
        <f>H30+I30+J30</f>
        <v>30</v>
      </c>
    </row>
    <row r="31" spans="1:11" ht="14.25" customHeight="1">
      <c r="A31" s="240"/>
      <c r="B31" s="243"/>
      <c r="C31" s="245"/>
      <c r="D31" s="8" t="s">
        <v>6</v>
      </c>
      <c r="E31" s="39"/>
      <c r="F31" s="39"/>
      <c r="G31" s="39"/>
      <c r="H31" s="70"/>
      <c r="I31" s="70"/>
      <c r="J31" s="70"/>
      <c r="K31" s="70"/>
    </row>
    <row r="32" spans="1:11" ht="16.5" customHeight="1">
      <c r="A32" s="240"/>
      <c r="B32" s="243"/>
      <c r="C32" s="245"/>
      <c r="D32" s="36" t="s">
        <v>47</v>
      </c>
      <c r="E32" s="40"/>
      <c r="F32" s="40"/>
      <c r="G32" s="40"/>
      <c r="H32" s="70"/>
      <c r="I32" s="70"/>
      <c r="J32" s="70"/>
      <c r="K32" s="70"/>
    </row>
    <row r="33" spans="1:11" ht="14.25" customHeight="1">
      <c r="A33" s="240"/>
      <c r="B33" s="243"/>
      <c r="C33" s="245"/>
      <c r="D33" s="8" t="s">
        <v>48</v>
      </c>
      <c r="E33" s="39"/>
      <c r="F33" s="39"/>
      <c r="G33" s="39"/>
      <c r="H33" s="70"/>
      <c r="I33" s="70"/>
      <c r="J33" s="70"/>
      <c r="K33" s="70"/>
    </row>
    <row r="34" spans="1:11" ht="16.5" customHeight="1">
      <c r="A34" s="240"/>
      <c r="B34" s="243"/>
      <c r="C34" s="245"/>
      <c r="D34" s="8" t="s">
        <v>25</v>
      </c>
      <c r="E34" s="39">
        <v>174209.6939</v>
      </c>
      <c r="F34" s="39">
        <v>81921.9133</v>
      </c>
      <c r="G34" s="39">
        <v>93721.1</v>
      </c>
      <c r="H34" s="70">
        <f>'[1]прил 10'!I26</f>
        <v>10</v>
      </c>
      <c r="I34" s="70">
        <v>10</v>
      </c>
      <c r="J34" s="70">
        <v>10</v>
      </c>
      <c r="K34" s="70">
        <f>H34+I34+J34</f>
        <v>30</v>
      </c>
    </row>
    <row r="35" spans="1:11" ht="46.5" customHeight="1">
      <c r="A35" s="240"/>
      <c r="B35" s="243"/>
      <c r="C35" s="245"/>
      <c r="D35" s="37" t="s">
        <v>49</v>
      </c>
      <c r="E35" s="41"/>
      <c r="F35" s="41"/>
      <c r="G35" s="41"/>
      <c r="H35" s="70"/>
      <c r="I35" s="70"/>
      <c r="J35" s="70"/>
      <c r="K35" s="70"/>
    </row>
    <row r="36" spans="1:11" ht="13.5" customHeight="1">
      <c r="A36" s="241"/>
      <c r="B36" s="244"/>
      <c r="C36" s="245"/>
      <c r="D36" s="8" t="s">
        <v>7</v>
      </c>
      <c r="E36" s="39"/>
      <c r="F36" s="39"/>
      <c r="G36" s="39"/>
      <c r="H36" s="70"/>
      <c r="I36" s="70"/>
      <c r="J36" s="70"/>
      <c r="K36" s="70"/>
    </row>
    <row r="37" spans="1:12" ht="15.75" customHeight="1">
      <c r="A37" s="239" t="s">
        <v>43</v>
      </c>
      <c r="B37" s="242" t="s">
        <v>46</v>
      </c>
      <c r="C37" s="245" t="s">
        <v>74</v>
      </c>
      <c r="D37" s="8" t="s">
        <v>22</v>
      </c>
      <c r="E37" s="39">
        <f>SUM(E39:E43)</f>
        <v>23.4</v>
      </c>
      <c r="F37" s="39">
        <f>SUM(F39:F43)</f>
        <v>0</v>
      </c>
      <c r="G37" s="39">
        <f>SUM(G39:G43)</f>
        <v>558.124</v>
      </c>
      <c r="H37" s="81">
        <f>H41</f>
        <v>1140.16</v>
      </c>
      <c r="I37" s="81">
        <f>I41</f>
        <v>1140.16</v>
      </c>
      <c r="J37" s="81">
        <f>J41</f>
        <v>1140.16</v>
      </c>
      <c r="K37" s="69">
        <f>SUM(H37:J37)</f>
        <v>3420.4800000000005</v>
      </c>
      <c r="L37" s="38"/>
    </row>
    <row r="38" spans="1:11" ht="12" customHeight="1">
      <c r="A38" s="240"/>
      <c r="B38" s="243"/>
      <c r="C38" s="245"/>
      <c r="D38" s="8" t="s">
        <v>6</v>
      </c>
      <c r="E38" s="39"/>
      <c r="F38" s="39"/>
      <c r="G38" s="39"/>
      <c r="H38" s="70"/>
      <c r="I38" s="70"/>
      <c r="J38" s="70"/>
      <c r="K38" s="70"/>
    </row>
    <row r="39" spans="1:11" ht="16.5" customHeight="1">
      <c r="A39" s="240"/>
      <c r="B39" s="243"/>
      <c r="C39" s="245"/>
      <c r="D39" s="36" t="s">
        <v>47</v>
      </c>
      <c r="E39" s="40"/>
      <c r="F39" s="40"/>
      <c r="G39" s="40"/>
      <c r="H39" s="70"/>
      <c r="I39" s="70"/>
      <c r="J39" s="70"/>
      <c r="K39" s="70"/>
    </row>
    <row r="40" spans="1:11" ht="13.5" customHeight="1">
      <c r="A40" s="240"/>
      <c r="B40" s="243"/>
      <c r="C40" s="245"/>
      <c r="D40" s="8" t="s">
        <v>48</v>
      </c>
      <c r="E40" s="39">
        <v>23.4</v>
      </c>
      <c r="F40" s="39">
        <v>0</v>
      </c>
      <c r="G40" s="39">
        <v>237.64000000000001</v>
      </c>
      <c r="H40" s="70"/>
      <c r="I40" s="70"/>
      <c r="J40" s="70"/>
      <c r="K40" s="70"/>
    </row>
    <row r="41" spans="1:11" ht="14.25" customHeight="1">
      <c r="A41" s="240"/>
      <c r="B41" s="243"/>
      <c r="C41" s="245"/>
      <c r="D41" s="8" t="s">
        <v>25</v>
      </c>
      <c r="E41" s="39">
        <v>0</v>
      </c>
      <c r="F41" s="39">
        <v>0</v>
      </c>
      <c r="G41" s="39">
        <v>320.484</v>
      </c>
      <c r="H41" s="70">
        <f>'[1]прил 10'!I31</f>
        <v>1140.16</v>
      </c>
      <c r="I41" s="70">
        <f>'[1]прил 10'!J31</f>
        <v>1140.16</v>
      </c>
      <c r="J41" s="70">
        <f>'[1]прил 10'!K31</f>
        <v>1140.16</v>
      </c>
      <c r="K41" s="70">
        <f>H41+I41+J41</f>
        <v>3420.4800000000005</v>
      </c>
    </row>
    <row r="42" spans="1:11" ht="46.5" customHeight="1">
      <c r="A42" s="240"/>
      <c r="B42" s="243"/>
      <c r="C42" s="245"/>
      <c r="D42" s="37" t="s">
        <v>49</v>
      </c>
      <c r="E42" s="41"/>
      <c r="F42" s="41"/>
      <c r="G42" s="41"/>
      <c r="H42" s="70"/>
      <c r="I42" s="70"/>
      <c r="J42" s="70"/>
      <c r="K42" s="70"/>
    </row>
    <row r="43" spans="1:11" ht="13.5" customHeight="1">
      <c r="A43" s="241"/>
      <c r="B43" s="244"/>
      <c r="C43" s="245"/>
      <c r="D43" s="8" t="s">
        <v>7</v>
      </c>
      <c r="E43" s="39"/>
      <c r="F43" s="39"/>
      <c r="G43" s="39"/>
      <c r="H43" s="70"/>
      <c r="I43" s="70"/>
      <c r="J43" s="70"/>
      <c r="K43" s="70"/>
    </row>
    <row r="44" spans="1:11" ht="15" customHeight="1">
      <c r="A44" s="239" t="s">
        <v>44</v>
      </c>
      <c r="B44" s="242" t="s">
        <v>126</v>
      </c>
      <c r="C44" s="245" t="s">
        <v>83</v>
      </c>
      <c r="D44" s="8" t="s">
        <v>22</v>
      </c>
      <c r="E44" s="39">
        <f>SUM(E46:E50)</f>
        <v>12095.88</v>
      </c>
      <c r="F44" s="39">
        <f>SUM(F46:F50)</f>
        <v>11940</v>
      </c>
      <c r="G44" s="39">
        <f>SUM(G46:G50)</f>
        <v>10600</v>
      </c>
      <c r="H44" s="69">
        <v>4000</v>
      </c>
      <c r="I44" s="69">
        <v>1000</v>
      </c>
      <c r="J44" s="69">
        <v>1000</v>
      </c>
      <c r="K44" s="69">
        <f>H44+I44+J44</f>
        <v>6000</v>
      </c>
    </row>
    <row r="45" spans="1:11" ht="15" customHeight="1">
      <c r="A45" s="240"/>
      <c r="B45" s="243"/>
      <c r="C45" s="245"/>
      <c r="D45" s="8" t="s">
        <v>6</v>
      </c>
      <c r="E45" s="39"/>
      <c r="F45" s="39"/>
      <c r="G45" s="39"/>
      <c r="H45" s="70"/>
      <c r="I45" s="70"/>
      <c r="J45" s="70"/>
      <c r="K45" s="70"/>
    </row>
    <row r="46" spans="1:11" ht="17.25" customHeight="1">
      <c r="A46" s="240"/>
      <c r="B46" s="243"/>
      <c r="C46" s="245"/>
      <c r="D46" s="36" t="s">
        <v>47</v>
      </c>
      <c r="E46" s="40"/>
      <c r="F46" s="40"/>
      <c r="G46" s="40"/>
      <c r="H46" s="70"/>
      <c r="I46" s="70"/>
      <c r="J46" s="70"/>
      <c r="K46" s="70"/>
    </row>
    <row r="47" spans="1:11" ht="15" customHeight="1">
      <c r="A47" s="240"/>
      <c r="B47" s="243"/>
      <c r="C47" s="245"/>
      <c r="D47" s="8" t="s">
        <v>48</v>
      </c>
      <c r="E47" s="39"/>
      <c r="F47" s="39"/>
      <c r="G47" s="39"/>
      <c r="H47" s="70">
        <v>3000</v>
      </c>
      <c r="I47" s="70"/>
      <c r="J47" s="70"/>
      <c r="K47" s="70"/>
    </row>
    <row r="48" spans="1:11" ht="17.25" customHeight="1">
      <c r="A48" s="240"/>
      <c r="B48" s="243"/>
      <c r="C48" s="245"/>
      <c r="D48" s="8" t="s">
        <v>25</v>
      </c>
      <c r="E48" s="39">
        <v>12095.88</v>
      </c>
      <c r="F48" s="39">
        <v>11940</v>
      </c>
      <c r="G48" s="39">
        <v>10600</v>
      </c>
      <c r="H48" s="70">
        <v>1000</v>
      </c>
      <c r="I48" s="70">
        <v>1000</v>
      </c>
      <c r="J48" s="70">
        <v>1000</v>
      </c>
      <c r="K48" s="70">
        <f>H48+I48+J48</f>
        <v>3000</v>
      </c>
    </row>
    <row r="49" spans="1:11" ht="46.5" customHeight="1">
      <c r="A49" s="240"/>
      <c r="B49" s="243"/>
      <c r="C49" s="245"/>
      <c r="D49" s="37" t="s">
        <v>49</v>
      </c>
      <c r="E49" s="41"/>
      <c r="F49" s="41"/>
      <c r="G49" s="41"/>
      <c r="H49" s="70"/>
      <c r="I49" s="70"/>
      <c r="J49" s="70"/>
      <c r="K49" s="70"/>
    </row>
    <row r="50" spans="1:11" ht="16.5" customHeight="1">
      <c r="A50" s="241"/>
      <c r="B50" s="244"/>
      <c r="C50" s="245"/>
      <c r="D50" s="8" t="s">
        <v>7</v>
      </c>
      <c r="E50" s="39"/>
      <c r="F50" s="39"/>
      <c r="G50" s="39"/>
      <c r="H50" s="70"/>
      <c r="I50" s="70"/>
      <c r="J50" s="70"/>
      <c r="K50" s="70"/>
    </row>
    <row r="51" spans="1:11" ht="13.5" customHeight="1">
      <c r="A51" s="239" t="s">
        <v>85</v>
      </c>
      <c r="B51" s="242" t="s">
        <v>76</v>
      </c>
      <c r="C51" s="245" t="s">
        <v>77</v>
      </c>
      <c r="D51" s="8" t="s">
        <v>22</v>
      </c>
      <c r="E51" s="39">
        <f>SUM(E53:E57)</f>
        <v>12095.88</v>
      </c>
      <c r="F51" s="39">
        <f>SUM(F53:F57)</f>
        <v>11940</v>
      </c>
      <c r="G51" s="39">
        <f>SUM(G53:G57)</f>
        <v>10600</v>
      </c>
      <c r="H51" s="69">
        <f>H55</f>
        <v>1385.064</v>
      </c>
      <c r="I51" s="69">
        <f>I55</f>
        <v>1385.064</v>
      </c>
      <c r="J51" s="69">
        <f>J55</f>
        <v>1385.064</v>
      </c>
      <c r="K51" s="69">
        <f>SUM(H51:J51)</f>
        <v>4155.192</v>
      </c>
    </row>
    <row r="52" spans="1:11" ht="14.25" customHeight="1">
      <c r="A52" s="240"/>
      <c r="B52" s="243"/>
      <c r="C52" s="245"/>
      <c r="D52" s="8" t="s">
        <v>6</v>
      </c>
      <c r="E52" s="39"/>
      <c r="F52" s="39"/>
      <c r="G52" s="39"/>
      <c r="H52" s="70"/>
      <c r="I52" s="70"/>
      <c r="J52" s="70"/>
      <c r="K52" s="70"/>
    </row>
    <row r="53" spans="1:11" ht="17.25" customHeight="1">
      <c r="A53" s="240"/>
      <c r="B53" s="243"/>
      <c r="C53" s="245"/>
      <c r="D53" s="36" t="s">
        <v>47</v>
      </c>
      <c r="E53" s="40"/>
      <c r="F53" s="40"/>
      <c r="G53" s="40"/>
      <c r="H53" s="70"/>
      <c r="I53" s="70"/>
      <c r="J53" s="70"/>
      <c r="K53" s="70"/>
    </row>
    <row r="54" spans="1:11" ht="15.75" customHeight="1">
      <c r="A54" s="240"/>
      <c r="B54" s="243"/>
      <c r="C54" s="245"/>
      <c r="D54" s="8" t="s">
        <v>48</v>
      </c>
      <c r="E54" s="39"/>
      <c r="F54" s="39"/>
      <c r="G54" s="39"/>
      <c r="H54" s="70"/>
      <c r="I54" s="70"/>
      <c r="J54" s="70"/>
      <c r="K54" s="70"/>
    </row>
    <row r="55" spans="1:11" ht="19.5" customHeight="1">
      <c r="A55" s="240"/>
      <c r="B55" s="243"/>
      <c r="C55" s="245"/>
      <c r="D55" s="8" t="s">
        <v>25</v>
      </c>
      <c r="E55" s="39">
        <v>12095.88</v>
      </c>
      <c r="F55" s="39">
        <v>11940</v>
      </c>
      <c r="G55" s="39">
        <v>10600</v>
      </c>
      <c r="H55" s="70">
        <f>'[1]прил 10'!I41</f>
        <v>1385.064</v>
      </c>
      <c r="I55" s="70">
        <f>'[1]прил 10'!J41</f>
        <v>1385.064</v>
      </c>
      <c r="J55" s="70">
        <f>'[1]прил 10'!K41</f>
        <v>1385.064</v>
      </c>
      <c r="K55" s="70">
        <f>H55+I55+J55</f>
        <v>4155.192</v>
      </c>
    </row>
    <row r="56" spans="1:11" ht="45" customHeight="1">
      <c r="A56" s="240"/>
      <c r="B56" s="243"/>
      <c r="C56" s="245"/>
      <c r="D56" s="37" t="s">
        <v>49</v>
      </c>
      <c r="E56" s="41"/>
      <c r="F56" s="41"/>
      <c r="G56" s="41"/>
      <c r="H56" s="70"/>
      <c r="I56" s="70"/>
      <c r="J56" s="70"/>
      <c r="K56" s="70"/>
    </row>
    <row r="57" spans="1:11" ht="21" customHeight="1">
      <c r="A57" s="241"/>
      <c r="B57" s="244"/>
      <c r="C57" s="245"/>
      <c r="D57" s="8" t="s">
        <v>7</v>
      </c>
      <c r="E57" s="39"/>
      <c r="F57" s="39"/>
      <c r="G57" s="39"/>
      <c r="H57" s="70"/>
      <c r="I57" s="70"/>
      <c r="J57" s="70"/>
      <c r="K57" s="70"/>
    </row>
    <row r="58" spans="1:11" ht="15" customHeight="1">
      <c r="A58" s="239" t="s">
        <v>88</v>
      </c>
      <c r="B58" s="242" t="s">
        <v>79</v>
      </c>
      <c r="C58" s="245" t="s">
        <v>113</v>
      </c>
      <c r="D58" s="8" t="s">
        <v>22</v>
      </c>
      <c r="E58" s="39">
        <f>SUM(E60:E64)</f>
        <v>12095.88</v>
      </c>
      <c r="F58" s="39">
        <f>SUM(F60:F64)</f>
        <v>11940</v>
      </c>
      <c r="G58" s="39">
        <f>SUM(G60:G64)</f>
        <v>10600</v>
      </c>
      <c r="H58" s="69">
        <f>H62</f>
        <v>2152.624</v>
      </c>
      <c r="I58" s="69">
        <f>I62</f>
        <v>352.624</v>
      </c>
      <c r="J58" s="69">
        <f>' Прилож. 5'!K46</f>
        <v>352.624</v>
      </c>
      <c r="K58" s="69">
        <f>SUM(H58:J58)</f>
        <v>2857.8719999999994</v>
      </c>
    </row>
    <row r="59" spans="1:11" ht="12.75" customHeight="1">
      <c r="A59" s="240"/>
      <c r="B59" s="243"/>
      <c r="C59" s="245"/>
      <c r="D59" s="8" t="s">
        <v>6</v>
      </c>
      <c r="E59" s="39"/>
      <c r="F59" s="39"/>
      <c r="G59" s="39"/>
      <c r="H59" s="70"/>
      <c r="I59" s="70"/>
      <c r="J59" s="70"/>
      <c r="K59" s="70"/>
    </row>
    <row r="60" spans="1:11" ht="16.5" customHeight="1">
      <c r="A60" s="240"/>
      <c r="B60" s="243"/>
      <c r="C60" s="245"/>
      <c r="D60" s="36" t="s">
        <v>47</v>
      </c>
      <c r="E60" s="40"/>
      <c r="F60" s="40"/>
      <c r="G60" s="40"/>
      <c r="H60" s="70"/>
      <c r="I60" s="70"/>
      <c r="J60" s="70"/>
      <c r="K60" s="70"/>
    </row>
    <row r="61" spans="1:11" ht="16.5" customHeight="1">
      <c r="A61" s="240"/>
      <c r="B61" s="243"/>
      <c r="C61" s="245"/>
      <c r="D61" s="8" t="s">
        <v>48</v>
      </c>
      <c r="E61" s="39"/>
      <c r="F61" s="39"/>
      <c r="G61" s="39"/>
      <c r="H61" s="70"/>
      <c r="I61" s="70"/>
      <c r="J61" s="70"/>
      <c r="K61" s="70"/>
    </row>
    <row r="62" spans="1:11" ht="15" customHeight="1">
      <c r="A62" s="240"/>
      <c r="B62" s="243"/>
      <c r="C62" s="245"/>
      <c r="D62" s="8" t="s">
        <v>25</v>
      </c>
      <c r="E62" s="39">
        <v>12095.88</v>
      </c>
      <c r="F62" s="39">
        <v>11940</v>
      </c>
      <c r="G62" s="39">
        <v>10600</v>
      </c>
      <c r="H62" s="70">
        <f>' Прилож. 5'!I46</f>
        <v>2152.624</v>
      </c>
      <c r="I62" s="70">
        <f>' Прилож. 5'!J46</f>
        <v>352.624</v>
      </c>
      <c r="J62" s="70">
        <f>' Прилож. 5'!K46</f>
        <v>352.624</v>
      </c>
      <c r="K62" s="70">
        <f>H62+I62+J62</f>
        <v>2857.8719999999994</v>
      </c>
    </row>
    <row r="63" spans="1:11" ht="46.5" customHeight="1">
      <c r="A63" s="240"/>
      <c r="B63" s="243"/>
      <c r="C63" s="245"/>
      <c r="D63" s="37" t="s">
        <v>49</v>
      </c>
      <c r="E63" s="41"/>
      <c r="F63" s="41"/>
      <c r="G63" s="41"/>
      <c r="H63" s="70"/>
      <c r="I63" s="70"/>
      <c r="J63" s="70"/>
      <c r="K63" s="70"/>
    </row>
    <row r="64" spans="1:11" ht="14.25" customHeight="1">
      <c r="A64" s="241"/>
      <c r="B64" s="244"/>
      <c r="C64" s="245"/>
      <c r="D64" s="8" t="s">
        <v>7</v>
      </c>
      <c r="E64" s="39"/>
      <c r="F64" s="39"/>
      <c r="G64" s="39"/>
      <c r="H64" s="70"/>
      <c r="I64" s="70"/>
      <c r="J64" s="70"/>
      <c r="K64" s="70"/>
    </row>
    <row r="65" spans="1:11" ht="12.75" customHeight="1">
      <c r="A65" s="239" t="s">
        <v>101</v>
      </c>
      <c r="B65" s="242" t="s">
        <v>80</v>
      </c>
      <c r="C65" s="245" t="s">
        <v>114</v>
      </c>
      <c r="D65" s="8" t="s">
        <v>22</v>
      </c>
      <c r="E65" s="39">
        <f>SUM(E67:E71)</f>
        <v>12095.88</v>
      </c>
      <c r="F65" s="39">
        <f>SUM(F67:F71)</f>
        <v>11940</v>
      </c>
      <c r="G65" s="39">
        <f>SUM(G67:G71)</f>
        <v>10600</v>
      </c>
      <c r="H65" s="69">
        <v>250</v>
      </c>
      <c r="I65" s="69">
        <v>250</v>
      </c>
      <c r="J65" s="69">
        <v>250</v>
      </c>
      <c r="K65" s="69">
        <f>SUM(H65:J65)</f>
        <v>750</v>
      </c>
    </row>
    <row r="66" spans="1:11" ht="14.25" customHeight="1">
      <c r="A66" s="240"/>
      <c r="B66" s="243"/>
      <c r="C66" s="245"/>
      <c r="D66" s="8" t="s">
        <v>6</v>
      </c>
      <c r="E66" s="39"/>
      <c r="F66" s="39"/>
      <c r="G66" s="39"/>
      <c r="H66" s="70"/>
      <c r="I66" s="70"/>
      <c r="J66" s="70"/>
      <c r="K66" s="70"/>
    </row>
    <row r="67" spans="1:11" ht="15" customHeight="1">
      <c r="A67" s="240"/>
      <c r="B67" s="243"/>
      <c r="C67" s="245"/>
      <c r="D67" s="36" t="s">
        <v>47</v>
      </c>
      <c r="E67" s="40"/>
      <c r="F67" s="40"/>
      <c r="G67" s="40"/>
      <c r="H67" s="70"/>
      <c r="I67" s="70"/>
      <c r="J67" s="70"/>
      <c r="K67" s="70"/>
    </row>
    <row r="68" spans="1:11" ht="14.25" customHeight="1">
      <c r="A68" s="240"/>
      <c r="B68" s="243"/>
      <c r="C68" s="245"/>
      <c r="D68" s="8" t="s">
        <v>48</v>
      </c>
      <c r="E68" s="39"/>
      <c r="F68" s="39"/>
      <c r="G68" s="39"/>
      <c r="H68" s="70"/>
      <c r="I68" s="70"/>
      <c r="J68" s="70"/>
      <c r="K68" s="70"/>
    </row>
    <row r="69" spans="1:11" ht="15" customHeight="1">
      <c r="A69" s="240"/>
      <c r="B69" s="243"/>
      <c r="C69" s="245"/>
      <c r="D69" s="8" t="s">
        <v>25</v>
      </c>
      <c r="E69" s="39">
        <v>12095.88</v>
      </c>
      <c r="F69" s="39">
        <v>11940</v>
      </c>
      <c r="G69" s="39">
        <v>10600</v>
      </c>
      <c r="H69" s="70">
        <f>'[1]прил 10'!I47</f>
        <v>250</v>
      </c>
      <c r="I69" s="70">
        <v>250</v>
      </c>
      <c r="J69" s="70">
        <v>250</v>
      </c>
      <c r="K69" s="70">
        <f>H69+I69+J69</f>
        <v>750</v>
      </c>
    </row>
    <row r="70" spans="1:11" ht="46.5" customHeight="1">
      <c r="A70" s="240"/>
      <c r="B70" s="243"/>
      <c r="C70" s="245"/>
      <c r="D70" s="37" t="s">
        <v>49</v>
      </c>
      <c r="E70" s="41"/>
      <c r="F70" s="41"/>
      <c r="G70" s="41"/>
      <c r="H70" s="70"/>
      <c r="I70" s="70"/>
      <c r="J70" s="70"/>
      <c r="K70" s="70"/>
    </row>
    <row r="71" spans="1:11" ht="89.25" customHeight="1">
      <c r="A71" s="241"/>
      <c r="B71" s="244"/>
      <c r="C71" s="245"/>
      <c r="D71" s="8" t="s">
        <v>7</v>
      </c>
      <c r="E71" s="39"/>
      <c r="F71" s="39"/>
      <c r="G71" s="39"/>
      <c r="H71" s="70"/>
      <c r="I71" s="70"/>
      <c r="J71" s="70"/>
      <c r="K71" s="70"/>
    </row>
    <row r="72" spans="1:11" ht="18.75" customHeight="1">
      <c r="A72" s="239" t="s">
        <v>102</v>
      </c>
      <c r="B72" s="239" t="s">
        <v>81</v>
      </c>
      <c r="C72" s="239" t="s">
        <v>84</v>
      </c>
      <c r="D72" s="8" t="s">
        <v>22</v>
      </c>
      <c r="E72" s="39">
        <f>SUM(E74:E76)</f>
        <v>12095.88</v>
      </c>
      <c r="F72" s="39">
        <f>SUM(F74:F76)</f>
        <v>11940</v>
      </c>
      <c r="G72" s="39">
        <f>SUM(G74:G76)</f>
        <v>10600</v>
      </c>
      <c r="H72" s="69">
        <f>SUM(H75:H76)</f>
        <v>45316.746</v>
      </c>
      <c r="I72" s="69">
        <f>SUM(I75:I76)</f>
        <v>39385.511</v>
      </c>
      <c r="J72" s="69">
        <f>' Прилож. 5'!K50</f>
        <v>39385.511</v>
      </c>
      <c r="K72" s="69">
        <f>J72+I72+H72</f>
        <v>124087.768</v>
      </c>
    </row>
    <row r="73" spans="1:11" ht="13.5" customHeight="1">
      <c r="A73" s="240"/>
      <c r="B73" s="240"/>
      <c r="C73" s="240"/>
      <c r="D73" s="8" t="s">
        <v>6</v>
      </c>
      <c r="E73" s="39"/>
      <c r="F73" s="39"/>
      <c r="G73" s="39"/>
      <c r="H73" s="70"/>
      <c r="I73" s="70"/>
      <c r="J73" s="70"/>
      <c r="K73" s="70"/>
    </row>
    <row r="74" spans="1:11" ht="14.25" customHeight="1">
      <c r="A74" s="240"/>
      <c r="B74" s="240"/>
      <c r="C74" s="240"/>
      <c r="D74" s="36" t="s">
        <v>47</v>
      </c>
      <c r="E74" s="40"/>
      <c r="F74" s="40"/>
      <c r="G74" s="40"/>
      <c r="H74" s="70"/>
      <c r="I74" s="70"/>
      <c r="J74" s="70"/>
      <c r="K74" s="70"/>
    </row>
    <row r="75" spans="1:11" ht="15" customHeight="1">
      <c r="A75" s="240"/>
      <c r="B75" s="240"/>
      <c r="C75" s="240"/>
      <c r="D75" s="8" t="s">
        <v>48</v>
      </c>
      <c r="E75" s="39"/>
      <c r="F75" s="39"/>
      <c r="G75" s="39"/>
      <c r="H75" s="70"/>
      <c r="I75" s="70"/>
      <c r="J75" s="70"/>
      <c r="K75" s="70"/>
    </row>
    <row r="76" spans="1:11" ht="18" customHeight="1">
      <c r="A76" s="240"/>
      <c r="B76" s="240"/>
      <c r="C76" s="240"/>
      <c r="D76" s="8" t="s">
        <v>25</v>
      </c>
      <c r="E76" s="39">
        <v>12095.88</v>
      </c>
      <c r="F76" s="39">
        <v>11940</v>
      </c>
      <c r="G76" s="39">
        <v>10600</v>
      </c>
      <c r="H76" s="70">
        <f>' Прилож. 5'!I50</f>
        <v>45316.746</v>
      </c>
      <c r="I76" s="70">
        <f>' Прилож. 5'!J50</f>
        <v>39385.511</v>
      </c>
      <c r="J76" s="70">
        <f>' Прилож. 5'!K50</f>
        <v>39385.511</v>
      </c>
      <c r="K76" s="70">
        <f>J76+I76+H76</f>
        <v>124087.768</v>
      </c>
    </row>
    <row r="77" spans="1:11" ht="39" customHeight="1">
      <c r="A77" s="240"/>
      <c r="B77" s="240"/>
      <c r="C77" s="240"/>
      <c r="D77" s="79" t="s">
        <v>49</v>
      </c>
      <c r="E77" s="39"/>
      <c r="F77" s="39"/>
      <c r="G77" s="39"/>
      <c r="H77" s="70"/>
      <c r="I77" s="70"/>
      <c r="J77" s="70"/>
      <c r="K77" s="70"/>
    </row>
    <row r="78" spans="1:11" ht="18" customHeight="1">
      <c r="A78" s="241"/>
      <c r="B78" s="241"/>
      <c r="C78" s="241"/>
      <c r="D78" s="8" t="s">
        <v>7</v>
      </c>
      <c r="E78" s="39"/>
      <c r="F78" s="39"/>
      <c r="G78" s="39"/>
      <c r="H78" s="70"/>
      <c r="I78" s="70"/>
      <c r="J78" s="70"/>
      <c r="K78" s="70"/>
    </row>
    <row r="79" spans="1:11" ht="18" customHeight="1">
      <c r="A79" s="238" t="s">
        <v>129</v>
      </c>
      <c r="B79" s="238" t="s">
        <v>130</v>
      </c>
      <c r="C79" s="238" t="s">
        <v>131</v>
      </c>
      <c r="D79" s="8" t="s">
        <v>22</v>
      </c>
      <c r="E79" s="98"/>
      <c r="F79" s="98"/>
      <c r="G79" s="98"/>
      <c r="H79" s="100">
        <f>H83</f>
        <v>900</v>
      </c>
      <c r="I79" s="100">
        <f>I83</f>
        <v>0</v>
      </c>
      <c r="J79" s="100">
        <f>J83</f>
        <v>0</v>
      </c>
      <c r="K79" s="100">
        <f>J79+I79+H79</f>
        <v>900</v>
      </c>
    </row>
    <row r="80" spans="1:11" ht="18.75">
      <c r="A80" s="238"/>
      <c r="B80" s="238"/>
      <c r="C80" s="238"/>
      <c r="D80" s="8" t="s">
        <v>6</v>
      </c>
      <c r="E80" s="98"/>
      <c r="F80" s="98"/>
      <c r="G80" s="98"/>
      <c r="H80" s="99"/>
      <c r="I80" s="99"/>
      <c r="J80" s="99"/>
      <c r="K80" s="99"/>
    </row>
    <row r="81" spans="1:11" ht="18.75">
      <c r="A81" s="238"/>
      <c r="B81" s="238"/>
      <c r="C81" s="238"/>
      <c r="D81" s="36" t="s">
        <v>47</v>
      </c>
      <c r="E81" s="98"/>
      <c r="F81" s="98"/>
      <c r="G81" s="98"/>
      <c r="H81" s="99"/>
      <c r="I81" s="99"/>
      <c r="J81" s="99"/>
      <c r="K81" s="99"/>
    </row>
    <row r="82" spans="1:11" ht="18.75">
      <c r="A82" s="238"/>
      <c r="B82" s="238"/>
      <c r="C82" s="238"/>
      <c r="D82" s="8" t="s">
        <v>48</v>
      </c>
      <c r="E82" s="98"/>
      <c r="F82" s="98"/>
      <c r="G82" s="98"/>
      <c r="H82" s="99"/>
      <c r="I82" s="99"/>
      <c r="J82" s="99"/>
      <c r="K82" s="99"/>
    </row>
    <row r="83" spans="1:11" ht="18.75">
      <c r="A83" s="238"/>
      <c r="B83" s="238"/>
      <c r="C83" s="238"/>
      <c r="D83" s="8" t="s">
        <v>25</v>
      </c>
      <c r="E83" s="98"/>
      <c r="F83" s="98"/>
      <c r="G83" s="98"/>
      <c r="H83" s="99">
        <v>900</v>
      </c>
      <c r="I83" s="99">
        <v>0</v>
      </c>
      <c r="J83" s="99">
        <v>0</v>
      </c>
      <c r="K83" s="99">
        <f>J83+I83+H83</f>
        <v>900</v>
      </c>
    </row>
    <row r="84" spans="1:11" ht="45">
      <c r="A84" s="238"/>
      <c r="B84" s="238"/>
      <c r="C84" s="238"/>
      <c r="D84" s="79" t="s">
        <v>49</v>
      </c>
      <c r="E84" s="98"/>
      <c r="F84" s="98"/>
      <c r="G84" s="98"/>
      <c r="H84" s="97"/>
      <c r="I84" s="97"/>
      <c r="J84" s="97"/>
      <c r="K84" s="97"/>
    </row>
    <row r="85" spans="1:11" ht="18.75">
      <c r="A85" s="238"/>
      <c r="B85" s="238"/>
      <c r="C85" s="238"/>
      <c r="D85" s="8" t="s">
        <v>7</v>
      </c>
      <c r="E85" s="98"/>
      <c r="F85" s="98"/>
      <c r="G85" s="98"/>
      <c r="H85" s="97"/>
      <c r="I85" s="97"/>
      <c r="J85" s="97"/>
      <c r="K85" s="97"/>
    </row>
    <row r="86" spans="1:11" ht="18.75">
      <c r="A86" s="238" t="s">
        <v>140</v>
      </c>
      <c r="B86" s="238" t="s">
        <v>141</v>
      </c>
      <c r="C86" s="238" t="s">
        <v>142</v>
      </c>
      <c r="D86" s="8" t="s">
        <v>22</v>
      </c>
      <c r="E86" s="98"/>
      <c r="F86" s="98"/>
      <c r="G86" s="98"/>
      <c r="H86" s="100">
        <f>H90</f>
        <v>20000</v>
      </c>
      <c r="I86" s="100">
        <f>I90</f>
        <v>0</v>
      </c>
      <c r="J86" s="100">
        <f>J90</f>
        <v>0</v>
      </c>
      <c r="K86" s="100">
        <f>J86+I86+H86</f>
        <v>20000</v>
      </c>
    </row>
    <row r="87" spans="1:11" ht="18.75">
      <c r="A87" s="238"/>
      <c r="B87" s="238"/>
      <c r="C87" s="238"/>
      <c r="D87" s="8" t="s">
        <v>6</v>
      </c>
      <c r="E87" s="98"/>
      <c r="F87" s="98"/>
      <c r="G87" s="98"/>
      <c r="H87" s="99"/>
      <c r="I87" s="99"/>
      <c r="J87" s="99"/>
      <c r="K87" s="99"/>
    </row>
    <row r="88" spans="1:11" ht="18.75">
      <c r="A88" s="238"/>
      <c r="B88" s="238"/>
      <c r="C88" s="238"/>
      <c r="D88" s="36" t="s">
        <v>47</v>
      </c>
      <c r="E88" s="98"/>
      <c r="F88" s="98"/>
      <c r="G88" s="98"/>
      <c r="H88" s="99"/>
      <c r="I88" s="99"/>
      <c r="J88" s="99"/>
      <c r="K88" s="99"/>
    </row>
    <row r="89" spans="1:11" ht="18.75">
      <c r="A89" s="238"/>
      <c r="B89" s="238"/>
      <c r="C89" s="238"/>
      <c r="D89" s="8" t="s">
        <v>48</v>
      </c>
      <c r="E89" s="98"/>
      <c r="F89" s="98"/>
      <c r="G89" s="98"/>
      <c r="H89" s="99"/>
      <c r="I89" s="99"/>
      <c r="J89" s="99"/>
      <c r="K89" s="99"/>
    </row>
    <row r="90" spans="1:11" ht="18.75">
      <c r="A90" s="238"/>
      <c r="B90" s="238"/>
      <c r="C90" s="238"/>
      <c r="D90" s="8" t="s">
        <v>25</v>
      </c>
      <c r="E90" s="98"/>
      <c r="F90" s="98"/>
      <c r="G90" s="98"/>
      <c r="H90" s="99">
        <v>20000</v>
      </c>
      <c r="I90" s="99">
        <v>0</v>
      </c>
      <c r="J90" s="99">
        <v>0</v>
      </c>
      <c r="K90" s="99">
        <f>J90+I90+H90</f>
        <v>20000</v>
      </c>
    </row>
    <row r="91" spans="1:11" ht="45">
      <c r="A91" s="238"/>
      <c r="B91" s="238"/>
      <c r="C91" s="238"/>
      <c r="D91" s="79" t="s">
        <v>49</v>
      </c>
      <c r="E91" s="98"/>
      <c r="F91" s="98"/>
      <c r="G91" s="98"/>
      <c r="H91" s="97"/>
      <c r="I91" s="97"/>
      <c r="J91" s="97"/>
      <c r="K91" s="97"/>
    </row>
    <row r="92" spans="1:11" ht="18.75">
      <c r="A92" s="238"/>
      <c r="B92" s="238"/>
      <c r="C92" s="238"/>
      <c r="D92" s="8" t="s">
        <v>7</v>
      </c>
      <c r="E92" s="98"/>
      <c r="F92" s="98"/>
      <c r="G92" s="98"/>
      <c r="H92" s="97"/>
      <c r="I92" s="97"/>
      <c r="J92" s="97"/>
      <c r="K92" s="97"/>
    </row>
  </sheetData>
  <sheetProtection/>
  <mergeCells count="46">
    <mergeCell ref="A79:A85"/>
    <mergeCell ref="B79:B85"/>
    <mergeCell ref="C79:C85"/>
    <mergeCell ref="C51:C57"/>
    <mergeCell ref="A58:A64"/>
    <mergeCell ref="B58:B64"/>
    <mergeCell ref="C58:C64"/>
    <mergeCell ref="A72:A78"/>
    <mergeCell ref="B72:B78"/>
    <mergeCell ref="C72:C78"/>
    <mergeCell ref="A23:A29"/>
    <mergeCell ref="B16:B22"/>
    <mergeCell ref="A65:A71"/>
    <mergeCell ref="B65:B71"/>
    <mergeCell ref="C65:C71"/>
    <mergeCell ref="A44:A50"/>
    <mergeCell ref="B44:B50"/>
    <mergeCell ref="C44:C50"/>
    <mergeCell ref="A51:A57"/>
    <mergeCell ref="B51:B57"/>
    <mergeCell ref="B23:B29"/>
    <mergeCell ref="B13:B14"/>
    <mergeCell ref="C13:C14"/>
    <mergeCell ref="C23:C29"/>
    <mergeCell ref="B30:B36"/>
    <mergeCell ref="C30:C36"/>
    <mergeCell ref="A7:K7"/>
    <mergeCell ref="D13:D14"/>
    <mergeCell ref="A10:K10"/>
    <mergeCell ref="A37:A43"/>
    <mergeCell ref="B37:B43"/>
    <mergeCell ref="C37:C43"/>
    <mergeCell ref="K13:K14"/>
    <mergeCell ref="A16:A22"/>
    <mergeCell ref="A30:A36"/>
    <mergeCell ref="C16:C22"/>
    <mergeCell ref="A86:A92"/>
    <mergeCell ref="B86:B92"/>
    <mergeCell ref="C86:C92"/>
    <mergeCell ref="H1:K1"/>
    <mergeCell ref="A9:K9"/>
    <mergeCell ref="A13:A14"/>
    <mergeCell ref="A8:K8"/>
    <mergeCell ref="H4:K4"/>
    <mergeCell ref="A5:K5"/>
    <mergeCell ref="A6:K6"/>
  </mergeCells>
  <printOptions/>
  <pageMargins left="0.5905511811023623" right="0.5905511811023623" top="0.984251968503937" bottom="0.1968503937007874" header="0.31496062992125984" footer="0.31496062992125984"/>
  <pageSetup fitToHeight="0" fitToWidth="1" horizontalDpi="600" verticalDpi="600" orientation="landscape" paperSize="9" scale="89" r:id="rId1"/>
  <rowBreaks count="2" manualBreakCount="2">
    <brk id="27" max="10" man="1"/>
    <brk id="50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Л. Моховикова</dc:creator>
  <cp:keywords/>
  <dc:description/>
  <cp:lastModifiedBy>Пользователь</cp:lastModifiedBy>
  <cp:lastPrinted>2024-07-22T07:35:34Z</cp:lastPrinted>
  <dcterms:created xsi:type="dcterms:W3CDTF">2016-10-20T04:37:12Z</dcterms:created>
  <dcterms:modified xsi:type="dcterms:W3CDTF">2024-07-22T07:35:44Z</dcterms:modified>
  <cp:category/>
  <cp:version/>
  <cp:contentType/>
  <cp:contentStatus/>
</cp:coreProperties>
</file>