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3005" tabRatio="777" activeTab="4"/>
  </bookViews>
  <sheets>
    <sheet name="Пр. 2 к МП" sheetId="1" r:id="rId1"/>
    <sheet name="Пр.3 к МП" sheetId="2" r:id="rId2"/>
    <sheet name="Пр.2 к 1ПП" sheetId="3" r:id="rId3"/>
    <sheet name="Пр.2 к 2ПП" sheetId="4" r:id="rId4"/>
    <sheet name="Пр.2 к 3ПП" sheetId="5" r:id="rId5"/>
  </sheets>
  <definedNames>
    <definedName name="Z_0CE72C7C_BA16_4CAF_8510_EA0FA4147AAD_.wvu.PrintArea" localSheetId="0" hidden="1">'Пр. 2 к МП'!$B$2:$L$45</definedName>
    <definedName name="Z_0CE72C7C_BA16_4CAF_8510_EA0FA4147AAD_.wvu.PrintArea" localSheetId="2" hidden="1">'Пр.2 к 1ПП'!$B$2:$L$23</definedName>
    <definedName name="Z_0CE72C7C_BA16_4CAF_8510_EA0FA4147AAD_.wvu.PrintArea" localSheetId="3" hidden="1">'Пр.2 к 2ПП'!$B$2:$L$26</definedName>
    <definedName name="Z_0CE72C7C_BA16_4CAF_8510_EA0FA4147AAD_.wvu.PrintArea" localSheetId="1" hidden="1">'Пр.3 к МП'!$B$2:$H$57</definedName>
    <definedName name="Z_0CE72C7C_BA16_4CAF_8510_EA0FA4147AAD_.wvu.PrintTitles" localSheetId="0" hidden="1">'Пр. 2 к МП'!$6:$7</definedName>
    <definedName name="Z_0CE72C7C_BA16_4CAF_8510_EA0FA4147AAD_.wvu.PrintTitles" localSheetId="1" hidden="1">'Пр.3 к МП'!$6:$7</definedName>
    <definedName name="Z_510D1399_988D_404A_A428_A43B670C8B6F_.wvu.PrintArea" localSheetId="0" hidden="1">'Пр. 2 к МП'!$A$1:$L$16</definedName>
    <definedName name="Z_510D1399_988D_404A_A428_A43B670C8B6F_.wvu.PrintArea" localSheetId="2" hidden="1">'Пр.2 к 1ПП'!$A$1:$L$14</definedName>
    <definedName name="Z_510D1399_988D_404A_A428_A43B670C8B6F_.wvu.PrintArea" localSheetId="3" hidden="1">'Пр.2 к 2ПП'!$A$1:$L$21</definedName>
    <definedName name="Z_510D1399_988D_404A_A428_A43B670C8B6F_.wvu.PrintArea" localSheetId="4" hidden="1">'Пр.2 к 3ПП'!$A$1:$L$18</definedName>
    <definedName name="Z_510D1399_988D_404A_A428_A43B670C8B6F_.wvu.PrintArea" localSheetId="1" hidden="1">'Пр.3 к МП'!$A$1:$H$36</definedName>
    <definedName name="Z_510D1399_988D_404A_A428_A43B670C8B6F_.wvu.PrintTitles" localSheetId="0" hidden="1">'Пр. 2 к МП'!$6:$7</definedName>
    <definedName name="Z_510D1399_988D_404A_A428_A43B670C8B6F_.wvu.PrintTitles" localSheetId="1" hidden="1">'Пр.3 к МП'!$6:$7</definedName>
    <definedName name="Z_6E9E2B9B_69FC_4B6C_88FB_79E8E084432B_.wvu.PrintArea" localSheetId="0" hidden="1">'Пр. 2 к МП'!$A$1:$L$16</definedName>
    <definedName name="Z_6E9E2B9B_69FC_4B6C_88FB_79E8E084432B_.wvu.PrintArea" localSheetId="2" hidden="1">'Пр.2 к 1ПП'!$A$1:$L$14</definedName>
    <definedName name="Z_6E9E2B9B_69FC_4B6C_88FB_79E8E084432B_.wvu.PrintArea" localSheetId="3" hidden="1">'Пр.2 к 2ПП'!$A$1:$L$21</definedName>
    <definedName name="Z_6E9E2B9B_69FC_4B6C_88FB_79E8E084432B_.wvu.PrintArea" localSheetId="1" hidden="1">'Пр.3 к МП'!$A$1:$H$36</definedName>
    <definedName name="Z_6E9E2B9B_69FC_4B6C_88FB_79E8E084432B_.wvu.PrintTitles" localSheetId="0" hidden="1">'Пр. 2 к МП'!$6:$7</definedName>
    <definedName name="Z_6E9E2B9B_69FC_4B6C_88FB_79E8E084432B_.wvu.PrintTitles" localSheetId="1" hidden="1">'Пр.3 к МП'!$6:$7</definedName>
    <definedName name="Z_7A78BB8A_EF83_4275_A4A4_EFE81D8A4FBF_.wvu.PrintArea" localSheetId="0" hidden="1">'Пр. 2 к МП'!$A$1:$L$16</definedName>
    <definedName name="Z_7A78BB8A_EF83_4275_A4A4_EFE81D8A4FBF_.wvu.PrintArea" localSheetId="2" hidden="1">'Пр.2 к 1ПП'!$A$1:$L$14</definedName>
    <definedName name="Z_7A78BB8A_EF83_4275_A4A4_EFE81D8A4FBF_.wvu.PrintArea" localSheetId="3" hidden="1">'Пр.2 к 2ПП'!$A$1:$L$21</definedName>
    <definedName name="Z_7A78BB8A_EF83_4275_A4A4_EFE81D8A4FBF_.wvu.PrintArea" localSheetId="4" hidden="1">'Пр.2 к 3ПП'!$A$1:$L$18</definedName>
    <definedName name="Z_7A78BB8A_EF83_4275_A4A4_EFE81D8A4FBF_.wvu.PrintArea" localSheetId="1" hidden="1">'Пр.3 к МП'!$A$1:$H$36</definedName>
    <definedName name="Z_7A78BB8A_EF83_4275_A4A4_EFE81D8A4FBF_.wvu.PrintTitles" localSheetId="0" hidden="1">'Пр. 2 к МП'!$6:$7</definedName>
    <definedName name="Z_7A78BB8A_EF83_4275_A4A4_EFE81D8A4FBF_.wvu.PrintTitles" localSheetId="1" hidden="1">'Пр.3 к МП'!$6:$7</definedName>
    <definedName name="Z_7A9A16F7_5383_4531_A200_712AB3C7DBB9_.wvu.PrintArea" localSheetId="0" hidden="1">'Пр. 2 к МП'!$A$1:$L$16</definedName>
    <definedName name="Z_7A9A16F7_5383_4531_A200_712AB3C7DBB9_.wvu.PrintArea" localSheetId="2" hidden="1">'Пр.2 к 1ПП'!$A$1:$L$14</definedName>
    <definedName name="Z_7A9A16F7_5383_4531_A200_712AB3C7DBB9_.wvu.PrintArea" localSheetId="3" hidden="1">'Пр.2 к 2ПП'!$A$1:$L$21</definedName>
    <definedName name="Z_7A9A16F7_5383_4531_A200_712AB3C7DBB9_.wvu.PrintArea" localSheetId="4" hidden="1">'Пр.2 к 3ПП'!$A$1:$L$18</definedName>
    <definedName name="Z_7A9A16F7_5383_4531_A200_712AB3C7DBB9_.wvu.PrintArea" localSheetId="1" hidden="1">'Пр.3 к МП'!$A$1:$H$36</definedName>
    <definedName name="Z_7A9A16F7_5383_4531_A200_712AB3C7DBB9_.wvu.PrintTitles" localSheetId="0" hidden="1">'Пр. 2 к МП'!$6:$7</definedName>
    <definedName name="Z_7A9A16F7_5383_4531_A200_712AB3C7DBB9_.wvu.PrintTitles" localSheetId="1" hidden="1">'Пр.3 к МП'!$6:$7</definedName>
    <definedName name="Z_C04E132C_DB09_4BDA_934A_E24AADBD03E8_.wvu.PrintArea" localSheetId="0" hidden="1">'Пр. 2 к МП'!$B$2:$L$29</definedName>
    <definedName name="Z_C04E132C_DB09_4BDA_934A_E24AADBD03E8_.wvu.PrintArea" localSheetId="2" hidden="1">'Пр.2 к 1ПП'!$B$2:$L$23</definedName>
    <definedName name="Z_C04E132C_DB09_4BDA_934A_E24AADBD03E8_.wvu.PrintArea" localSheetId="3" hidden="1">'Пр.2 к 2ПП'!$B$2:$L$26</definedName>
    <definedName name="Z_C04E132C_DB09_4BDA_934A_E24AADBD03E8_.wvu.PrintArea" localSheetId="1" hidden="1">'Пр.3 к МП'!$B$2:$H$57</definedName>
    <definedName name="Z_C04E132C_DB09_4BDA_934A_E24AADBD03E8_.wvu.PrintTitles" localSheetId="0" hidden="1">'Пр. 2 к МП'!$6:$7</definedName>
    <definedName name="Z_C04E132C_DB09_4BDA_934A_E24AADBD03E8_.wvu.PrintTitles" localSheetId="1" hidden="1">'Пр.3 к МП'!$6:$7</definedName>
    <definedName name="_xlnm.Print_Titles" localSheetId="0">'Пр. 2 к МП'!$6:$7</definedName>
    <definedName name="_xlnm.Print_Titles" localSheetId="1">'Пр.3 к МП'!$6:$7</definedName>
    <definedName name="_xlnm.Print_Area" localSheetId="0">'Пр. 2 к МП'!$A$1:$L$16</definedName>
    <definedName name="_xlnm.Print_Area" localSheetId="2">'Пр.2 к 1ПП'!$A$1:$L$14</definedName>
    <definedName name="_xlnm.Print_Area" localSheetId="3">'Пр.2 к 2ПП'!$A$1:$L$21</definedName>
    <definedName name="_xlnm.Print_Area" localSheetId="4">'Пр.2 к 3ПП'!$A$1:$L$18</definedName>
    <definedName name="_xlnm.Print_Area" localSheetId="1">'Пр.3 к МП'!$A$1:$H$36</definedName>
  </definedNames>
  <calcPr fullCalcOnLoad="1"/>
</workbook>
</file>

<file path=xl/sharedStrings.xml><?xml version="1.0" encoding="utf-8"?>
<sst xmlns="http://schemas.openxmlformats.org/spreadsheetml/2006/main" count="217" uniqueCount="96">
  <si>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</si>
  <si>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№ п/п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</si>
  <si>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</si>
  <si>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</si>
  <si>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</si>
  <si>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</si>
  <si>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РзПр</t>
  </si>
  <si>
    <t>ЦСР</t>
  </si>
  <si>
    <t>ВР</t>
  </si>
  <si>
    <t>Задача 1: Создание условий для обеспечения финансовой устойчивости бюджетов поселений</t>
  </si>
  <si>
    <t>Мероприятие 1.1: Предоставление дотаций на выравнивание бюджетной обеспеченности поселений за счет средств краевого бюджета</t>
  </si>
  <si>
    <t>Финансовое управление администрации Туруханского района</t>
  </si>
  <si>
    <t>Минимальный размер бюджетной обеспеченности поселений Туруханского района  после выравнивания не менее 11,5 тыс. рублей ежегодно</t>
  </si>
  <si>
    <t>Ожидаемый результат от реализации подпрограммного мероприятия (в натуральном выражении)</t>
  </si>
  <si>
    <t>Мероприятие 1.2: Предоставление дотаций на выравнивание бюджетной обеспеченности поселений за счет средств районного бюджета</t>
  </si>
  <si>
    <t>Мероприятие 1.3: Межбюджетные трансферты на поддержку мер по обеспечению сбалансированности бюджетов поселений</t>
  </si>
  <si>
    <t xml:space="preserve">Приложение № 2 
к подпрограмме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</si>
  <si>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Наименование  программы,  подпрограммы</t>
  </si>
  <si>
    <t xml:space="preserve">ГРБС </t>
  </si>
  <si>
    <t>Цель подпрограммы: эффективное управление муниципальным долгом Туруханского района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</si>
  <si>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</si>
  <si>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</si>
  <si>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</si>
  <si>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всего расходные обязательства по программе, в том числе: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</si>
  <si>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</si>
  <si>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</si>
  <si>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</si>
  <si>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</si>
  <si>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</si>
  <si>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</si>
  <si>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</si>
  <si>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</si>
  <si>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 xml:space="preserve">всего расходные обязательства </t>
  </si>
  <si>
    <t>всего расходные обязательства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</si>
  <si>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</si>
  <si>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</si>
  <si>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</si>
  <si>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>Управление муниципальными финансами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</si>
  <si>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</si>
  <si>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</si>
  <si>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</si>
  <si>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</si>
  <si>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 xml:space="preserve">Создание условий для эффективного и ответственного управления муниципальными финансами, повышения устойчивости бюджетов муниципальных образований Туруханского района </t>
  </si>
  <si>
    <t>Управление муниципальным долгом Туруханского района</t>
  </si>
  <si>
    <t>Обеспечение реализации муниципальной программы и прочие мероприятия</t>
  </si>
  <si>
    <t>федеральный бюджет</t>
  </si>
  <si>
    <t>краевой бюджет</t>
  </si>
  <si>
    <t>бюджеты поселений</t>
  </si>
  <si>
    <t>«Управление муниципальными финансами»</t>
  </si>
  <si>
    <t>«Управление муниципальным долгом Туруханского района»</t>
  </si>
  <si>
    <t>«Обеспечение реализации муниципальной программы и прочие мероприятия»</t>
  </si>
  <si>
    <t>итого:</t>
  </si>
  <si>
    <t>итого на очередной финансовый год и плановый период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</si>
  <si>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</si>
  <si>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</si>
  <si>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</si>
  <si>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</si>
  <si>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Приложение № 2
к  муниципальной программе Туруханского района «Управление муниципальными финансами»</t>
  </si>
  <si>
    <t xml:space="preserve">Приложение №2
к подпрограмме   «Управление муниципальным долгом Туруханского района» </t>
  </si>
  <si>
    <t>Перечень мероприятий подпрограммы  «Управление муниципальным долгом Туруханского района»</t>
  </si>
  <si>
    <t>х</t>
  </si>
  <si>
    <t>Задача 2:Соблюдение ограничений по объему муниципального долга и расходам на его обслуживание, установленных федеральным законодательством.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</si>
  <si>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</si>
  <si>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Задача 1: Сохранение объема и структуры муниципального долга на экономически безопасном уровне.</t>
  </si>
  <si>
    <t>Мероприятие 1.1
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</si>
  <si>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Обеспечение покрытия дефицита районного бюджета за счет заемных средств (ежегодно)</t>
  </si>
  <si>
    <t>Задача 3: обслуживание муниципального долга Туруханского района</t>
  </si>
  <si>
    <t>Мероприятие 3.1
Осуществление расходов на обслуживание муниципального долга Туруханского района</t>
  </si>
  <si>
    <t>задача 2: Повышение качества реализации органами местного самоуправления закрепленных за ними полномочий,  повышение качества управления муниципальными финансами.</t>
  </si>
  <si>
    <t>Мероприятие  2.1: Проведение оценки качества реализации органами местного самоуправления переданных  полномочий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</si>
  <si>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</si>
  <si>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Мероприятие 2.1. 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</si>
  <si>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</si>
  <si>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Годы реализации подпрограммы, тыс.рублей.</t>
  </si>
  <si>
    <t>Цель подпрограммы: обеспечение равных условий для устойчивого и эффективного исполнения расходных обязательств поселений района</t>
  </si>
  <si>
    <t xml:space="preserve">Перечень мероприятий подпрограммы 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</si>
  <si>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Мероприятие 3.2 Соблюдение сроков исполнения долговых обязательств</t>
  </si>
  <si>
    <t>Своевременное обслуживание муниципального долга Туруханского района (ежегодно)</t>
  </si>
  <si>
    <t>Приложение № 3
к  муниципальной программе Туруханского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«Управление муниципальными финансами»</t>
  </si>
  <si>
    <t xml:space="preserve">Приложение № 2 
к подпрограмме «Обеспечение реализации муниципальной программы и прочие мероприятия» </t>
  </si>
  <si>
    <t xml:space="preserve">Перечень мероприятий подпрограммы «Обеспечение муниципальной программы и прочие мероприятия» </t>
  </si>
  <si>
    <t>Наименование  программы, подпрограмммы</t>
  </si>
  <si>
    <t>Ожидаемый результат от реализации подпрограммного мероприятия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</si>
  <si>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</si>
  <si>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</si>
  <si>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</si>
  <si>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 xml:space="preserve">Мероприятие 1.1: руководство и управление в сфере установленных функций </t>
  </si>
  <si>
    <t>0106</t>
  </si>
  <si>
    <t>Задача 1: Обеспечение доступа для граждан к информации о районном бюджете и бюджетном процессе</t>
  </si>
  <si>
    <t>Мероприятие 1.1:Размещение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</si>
  <si>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</si>
  <si>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05.12.2017  № 2910-п</t>
  </si>
  <si>
    <t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05.12.2017 № 2910-п</t>
  </si>
  <si>
    <t>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05.12.2017 № 2910-п</t>
  </si>
  <si>
    <t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 05.12.2017 № 2910-п</t>
  </si>
  <si>
    <t>Приложение №5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05.12.2017 № 2910-п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</si>
</sst>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 wrapText="1"/>
      <protection/>
    </xf>
    <xf numFmtId="176" fontId="2" fillId="0" borderId="15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wrapText="1"/>
    </xf>
    <xf numFmtId="177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9"/>
  <sheetViews>
    <sheetView view="pageBreakPreview" zoomScale="75" zoomScaleSheetLayoutView="7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" sqref="I1:K1"/>
    </sheetView>
  </sheetViews>
  <sheetFormatPr defaultColWidth="9.00390625" defaultRowHeight="12.75"/>
  <cols>
    <col min="1" max="1" width="9.125" style="30" customWidth="1"/>
    <col min="2" max="2" width="25.125" style="30" customWidth="1"/>
    <col min="3" max="3" width="28.375" style="30" customWidth="1"/>
    <col min="4" max="4" width="34.625" style="24" customWidth="1"/>
    <col min="5" max="5" width="13.375" style="30" customWidth="1"/>
    <col min="6" max="6" width="12.625" style="30" customWidth="1"/>
    <col min="7" max="7" width="16.75390625" style="30" customWidth="1"/>
    <col min="8" max="8" width="13.25390625" style="30" customWidth="1"/>
    <col min="9" max="9" width="19.375" style="30" customWidth="1"/>
    <col min="10" max="10" width="18.00390625" style="30" customWidth="1"/>
    <col min="11" max="11" width="17.875" style="30" customWidth="1"/>
    <col min="12" max="12" width="19.875" style="30" customWidth="1"/>
    <col min="13" max="16384" width="9.125" style="30" customWidth="1"/>
  </cols>
  <sheetData>
    <row r="1" spans="9:11" ht="60" customHeight="1">
      <c r="I1" s="85" t="s">
        <v>91</v>
      </c>
      <c r="J1" s="86"/>
      <c r="K1" s="86"/>
    </row>
    <row r="2" spans="1:12" s="25" customFormat="1" ht="68.25" customHeight="1">
      <c r="A2" s="22" t="s">
        <v>2</v>
      </c>
      <c r="C2" s="23"/>
      <c r="D2" s="24"/>
      <c r="E2" s="23"/>
      <c r="F2" s="23"/>
      <c r="G2" s="23"/>
      <c r="H2" s="23"/>
      <c r="I2" s="87" t="s">
        <v>57</v>
      </c>
      <c r="J2" s="88"/>
      <c r="K2" s="88"/>
      <c r="L2" s="88"/>
    </row>
    <row r="3" spans="2:4" s="25" customFormat="1" ht="18.75">
      <c r="B3" s="26"/>
      <c r="D3" s="24"/>
    </row>
    <row r="4" spans="2:12" s="25" customFormat="1" ht="45" customHeight="1">
      <c r="B4" s="81" t="s">
        <v>72</v>
      </c>
      <c r="C4" s="82"/>
      <c r="D4" s="82"/>
      <c r="E4" s="82"/>
      <c r="F4" s="82"/>
      <c r="G4" s="83"/>
      <c r="H4" s="83"/>
      <c r="I4" s="83"/>
      <c r="J4" s="83"/>
      <c r="K4" s="83"/>
      <c r="L4" s="83"/>
    </row>
    <row r="5" spans="2:4" s="25" customFormat="1" ht="18.75">
      <c r="B5" s="27"/>
      <c r="D5" s="24"/>
    </row>
    <row r="6" spans="1:12" s="25" customFormat="1" ht="15.75">
      <c r="A6" s="78" t="s">
        <v>1</v>
      </c>
      <c r="B6" s="75" t="s">
        <v>21</v>
      </c>
      <c r="C6" s="75" t="s">
        <v>29</v>
      </c>
      <c r="D6" s="75" t="s">
        <v>30</v>
      </c>
      <c r="E6" s="84" t="s">
        <v>5</v>
      </c>
      <c r="F6" s="84"/>
      <c r="G6" s="84"/>
      <c r="H6" s="84"/>
      <c r="I6" s="84"/>
      <c r="J6" s="84"/>
      <c r="K6" s="84"/>
      <c r="L6" s="84"/>
    </row>
    <row r="7" spans="1:12" s="25" customFormat="1" ht="63">
      <c r="A7" s="79"/>
      <c r="B7" s="75"/>
      <c r="C7" s="75"/>
      <c r="D7" s="75"/>
      <c r="E7" s="19" t="s">
        <v>4</v>
      </c>
      <c r="F7" s="19" t="s">
        <v>6</v>
      </c>
      <c r="G7" s="19" t="s">
        <v>7</v>
      </c>
      <c r="H7" s="19" t="s">
        <v>8</v>
      </c>
      <c r="I7" s="19">
        <v>2017</v>
      </c>
      <c r="J7" s="19">
        <v>2018</v>
      </c>
      <c r="K7" s="19">
        <v>2019</v>
      </c>
      <c r="L7" s="19" t="s">
        <v>52</v>
      </c>
    </row>
    <row r="8" spans="1:12" s="25" customFormat="1" ht="15.75">
      <c r="A8" s="32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s="25" customFormat="1" ht="31.5">
      <c r="A9" s="76">
        <v>1</v>
      </c>
      <c r="B9" s="75" t="s">
        <v>22</v>
      </c>
      <c r="C9" s="75" t="s">
        <v>48</v>
      </c>
      <c r="D9" s="19" t="s">
        <v>23</v>
      </c>
      <c r="E9" s="59">
        <v>240</v>
      </c>
      <c r="F9" s="59" t="s">
        <v>24</v>
      </c>
      <c r="G9" s="59" t="s">
        <v>24</v>
      </c>
      <c r="H9" s="59" t="s">
        <v>24</v>
      </c>
      <c r="I9" s="62">
        <f>I11+I13+I15</f>
        <v>280028.469</v>
      </c>
      <c r="J9" s="62">
        <f aca="true" t="shared" si="0" ref="I9:K10">J11+J13+J15</f>
        <v>261784.478</v>
      </c>
      <c r="K9" s="62">
        <f t="shared" si="0"/>
        <v>259457.495</v>
      </c>
      <c r="L9" s="63">
        <f aca="true" t="shared" si="1" ref="L9:L16">I9+J9+K9</f>
        <v>801270.4419999999</v>
      </c>
    </row>
    <row r="10" spans="1:12" s="25" customFormat="1" ht="47.25">
      <c r="A10" s="77"/>
      <c r="B10" s="75"/>
      <c r="C10" s="75"/>
      <c r="D10" s="19" t="s">
        <v>11</v>
      </c>
      <c r="E10" s="59">
        <v>240</v>
      </c>
      <c r="F10" s="59" t="s">
        <v>24</v>
      </c>
      <c r="G10" s="59" t="s">
        <v>24</v>
      </c>
      <c r="H10" s="59" t="s">
        <v>24</v>
      </c>
      <c r="I10" s="62">
        <f t="shared" si="0"/>
        <v>280028.469</v>
      </c>
      <c r="J10" s="62">
        <f t="shared" si="0"/>
        <v>261784.478</v>
      </c>
      <c r="K10" s="62">
        <f t="shared" si="0"/>
        <v>259457.495</v>
      </c>
      <c r="L10" s="63">
        <f t="shared" si="1"/>
        <v>801270.4419999999</v>
      </c>
    </row>
    <row r="11" spans="1:12" s="25" customFormat="1" ht="15.75">
      <c r="A11" s="76">
        <v>2</v>
      </c>
      <c r="B11" s="75" t="s">
        <v>25</v>
      </c>
      <c r="C11" s="75" t="s">
        <v>31</v>
      </c>
      <c r="D11" s="19" t="s">
        <v>32</v>
      </c>
      <c r="E11" s="59">
        <v>240</v>
      </c>
      <c r="F11" s="59" t="s">
        <v>24</v>
      </c>
      <c r="G11" s="59" t="s">
        <v>24</v>
      </c>
      <c r="H11" s="59" t="s">
        <v>24</v>
      </c>
      <c r="I11" s="62">
        <f>I12</f>
        <v>249954.899</v>
      </c>
      <c r="J11" s="62">
        <f>J12</f>
        <v>231710.908</v>
      </c>
      <c r="K11" s="62">
        <f>K12</f>
        <v>229383.925</v>
      </c>
      <c r="L11" s="63">
        <f t="shared" si="1"/>
        <v>711049.7320000001</v>
      </c>
    </row>
    <row r="12" spans="1:12" s="25" customFormat="1" ht="182.25" customHeight="1">
      <c r="A12" s="77"/>
      <c r="B12" s="75"/>
      <c r="C12" s="75"/>
      <c r="D12" s="19" t="s">
        <v>26</v>
      </c>
      <c r="E12" s="59">
        <v>240</v>
      </c>
      <c r="F12" s="59" t="s">
        <v>24</v>
      </c>
      <c r="G12" s="59" t="s">
        <v>24</v>
      </c>
      <c r="H12" s="59" t="s">
        <v>24</v>
      </c>
      <c r="I12" s="62">
        <f>'Пр.3 к МП'!E16</f>
        <v>249954.899</v>
      </c>
      <c r="J12" s="62">
        <f>'Пр.3 к МП'!F16</f>
        <v>231710.908</v>
      </c>
      <c r="K12" s="62">
        <f>'Пр.3 к МП'!G16</f>
        <v>229383.925</v>
      </c>
      <c r="L12" s="63">
        <f t="shared" si="1"/>
        <v>711049.7320000001</v>
      </c>
    </row>
    <row r="13" spans="1:12" s="25" customFormat="1" ht="15.75">
      <c r="A13" s="76">
        <v>3</v>
      </c>
      <c r="B13" s="90" t="s">
        <v>27</v>
      </c>
      <c r="C13" s="75" t="s">
        <v>49</v>
      </c>
      <c r="D13" s="19" t="s">
        <v>33</v>
      </c>
      <c r="E13" s="59">
        <v>240</v>
      </c>
      <c r="F13" s="59" t="s">
        <v>24</v>
      </c>
      <c r="G13" s="59" t="s">
        <v>24</v>
      </c>
      <c r="H13" s="59" t="s">
        <v>24</v>
      </c>
      <c r="I13" s="62">
        <f>I14</f>
        <v>14000</v>
      </c>
      <c r="J13" s="62">
        <f>J14</f>
        <v>14000</v>
      </c>
      <c r="K13" s="62">
        <f>K14</f>
        <v>14000</v>
      </c>
      <c r="L13" s="63">
        <f t="shared" si="1"/>
        <v>42000</v>
      </c>
    </row>
    <row r="14" spans="1:12" s="25" customFormat="1" ht="47.25">
      <c r="A14" s="77"/>
      <c r="B14" s="91"/>
      <c r="C14" s="75"/>
      <c r="D14" s="19" t="s">
        <v>26</v>
      </c>
      <c r="E14" s="59">
        <v>240</v>
      </c>
      <c r="F14" s="59" t="s">
        <v>24</v>
      </c>
      <c r="G14" s="59" t="s">
        <v>24</v>
      </c>
      <c r="H14" s="59" t="s">
        <v>24</v>
      </c>
      <c r="I14" s="62">
        <f>'Пр.3 к МП'!E23</f>
        <v>14000</v>
      </c>
      <c r="J14" s="62">
        <f>'Пр.3 к МП'!F23</f>
        <v>14000</v>
      </c>
      <c r="K14" s="62">
        <f>'Пр.3 к МП'!G23</f>
        <v>14000</v>
      </c>
      <c r="L14" s="63">
        <f t="shared" si="1"/>
        <v>42000</v>
      </c>
    </row>
    <row r="15" spans="1:12" s="25" customFormat="1" ht="15.75">
      <c r="A15" s="80">
        <v>4</v>
      </c>
      <c r="B15" s="75" t="s">
        <v>28</v>
      </c>
      <c r="C15" s="75" t="s">
        <v>50</v>
      </c>
      <c r="D15" s="19" t="s">
        <v>32</v>
      </c>
      <c r="E15" s="59">
        <v>240</v>
      </c>
      <c r="F15" s="59" t="s">
        <v>24</v>
      </c>
      <c r="G15" s="59" t="s">
        <v>24</v>
      </c>
      <c r="H15" s="59" t="s">
        <v>24</v>
      </c>
      <c r="I15" s="62">
        <v>16073.57</v>
      </c>
      <c r="J15" s="62">
        <v>16073.57</v>
      </c>
      <c r="K15" s="62">
        <v>16073.57</v>
      </c>
      <c r="L15" s="63">
        <f t="shared" si="1"/>
        <v>48220.71</v>
      </c>
    </row>
    <row r="16" spans="1:12" s="25" customFormat="1" ht="47.25">
      <c r="A16" s="80"/>
      <c r="B16" s="75"/>
      <c r="C16" s="75"/>
      <c r="D16" s="19" t="s">
        <v>26</v>
      </c>
      <c r="E16" s="59">
        <v>240</v>
      </c>
      <c r="F16" s="59" t="s">
        <v>24</v>
      </c>
      <c r="G16" s="59" t="s">
        <v>24</v>
      </c>
      <c r="H16" s="59" t="s">
        <v>24</v>
      </c>
      <c r="I16" s="62">
        <f>'Пр.3 к МП'!E30</f>
        <v>16073.57</v>
      </c>
      <c r="J16" s="62">
        <f>'Пр.3 к МП'!F30</f>
        <v>16073.57</v>
      </c>
      <c r="K16" s="62">
        <f>'Пр.3 к МП'!G30</f>
        <v>16073.57</v>
      </c>
      <c r="L16" s="63">
        <f t="shared" si="1"/>
        <v>48220.71</v>
      </c>
    </row>
    <row r="29" spans="2:9" ht="60.75" customHeight="1">
      <c r="B29" s="89"/>
      <c r="C29" s="89"/>
      <c r="I29" s="31"/>
    </row>
  </sheetData>
  <sheetProtection/>
  <mergeCells count="22">
    <mergeCell ref="I1:K1"/>
    <mergeCell ref="I2:L2"/>
    <mergeCell ref="B29:C29"/>
    <mergeCell ref="B15:B16"/>
    <mergeCell ref="C15:C16"/>
    <mergeCell ref="B9:B10"/>
    <mergeCell ref="C9:C10"/>
    <mergeCell ref="B11:B12"/>
    <mergeCell ref="C11:C12"/>
    <mergeCell ref="B13:B14"/>
    <mergeCell ref="B4:L4"/>
    <mergeCell ref="B6:B7"/>
    <mergeCell ref="C6:C7"/>
    <mergeCell ref="D6:D7"/>
    <mergeCell ref="E6:H6"/>
    <mergeCell ref="I6:L6"/>
    <mergeCell ref="C13:C14"/>
    <mergeCell ref="A9:A10"/>
    <mergeCell ref="A6:A7"/>
    <mergeCell ref="A15:A16"/>
    <mergeCell ref="A13:A14"/>
    <mergeCell ref="A11:A1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9" r:id="rId1"/>
  <rowBreaks count="1" manualBreakCount="1">
    <brk id="29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5"/>
  <sheetViews>
    <sheetView view="pageBreakPreview" zoomScale="75" zoomScaleSheetLayoutView="75" zoomScalePageLayoutView="0" workbookViewId="0" topLeftCell="A1">
      <selection activeCell="E1" sqref="E1:G1"/>
    </sheetView>
  </sheetViews>
  <sheetFormatPr defaultColWidth="9.00390625" defaultRowHeight="12.75"/>
  <cols>
    <col min="1" max="1" width="9.125" style="35" customWidth="1"/>
    <col min="2" max="2" width="40.625" style="35" customWidth="1"/>
    <col min="3" max="3" width="38.375" style="35" customWidth="1"/>
    <col min="4" max="4" width="34.375" style="35" customWidth="1"/>
    <col min="5" max="5" width="20.625" style="35" customWidth="1"/>
    <col min="6" max="7" width="20.375" style="35" customWidth="1"/>
    <col min="8" max="8" width="20.625" style="35" customWidth="1"/>
    <col min="9" max="9" width="13.125" style="35" bestFit="1" customWidth="1"/>
    <col min="10" max="12" width="13.875" style="35" bestFit="1" customWidth="1"/>
    <col min="13" max="13" width="13.125" style="35" bestFit="1" customWidth="1"/>
    <col min="14" max="16384" width="9.125" style="35" customWidth="1"/>
  </cols>
  <sheetData>
    <row r="1" spans="5:7" ht="45" customHeight="1">
      <c r="E1" s="85" t="s">
        <v>92</v>
      </c>
      <c r="F1" s="86"/>
      <c r="G1" s="86"/>
    </row>
    <row r="2" spans="2:8" ht="58.5" customHeight="1">
      <c r="B2" s="33"/>
      <c r="C2" s="34"/>
      <c r="D2" s="34"/>
      <c r="E2" s="95" t="s">
        <v>78</v>
      </c>
      <c r="F2" s="96"/>
      <c r="G2" s="96"/>
      <c r="H2" s="96"/>
    </row>
    <row r="3" spans="2:8" ht="15.75">
      <c r="B3" s="36"/>
      <c r="C3" s="37"/>
      <c r="D3" s="37"/>
      <c r="E3" s="37"/>
      <c r="F3" s="37"/>
      <c r="G3" s="37"/>
      <c r="H3" s="37"/>
    </row>
    <row r="4" spans="2:8" ht="56.25" customHeight="1">
      <c r="B4" s="92" t="s">
        <v>53</v>
      </c>
      <c r="C4" s="92"/>
      <c r="D4" s="92"/>
      <c r="E4" s="92"/>
      <c r="F4" s="92"/>
      <c r="G4" s="92"/>
      <c r="H4" s="92"/>
    </row>
    <row r="5" spans="2:8" ht="32.25" customHeight="1">
      <c r="B5" s="38"/>
      <c r="C5" s="38"/>
      <c r="D5" s="38"/>
      <c r="E5" s="38"/>
      <c r="F5" s="38"/>
      <c r="G5" s="38"/>
      <c r="H5" s="41" t="s">
        <v>55</v>
      </c>
    </row>
    <row r="6" spans="1:8" ht="15.75">
      <c r="A6" s="100" t="s">
        <v>1</v>
      </c>
      <c r="B6" s="75" t="s">
        <v>34</v>
      </c>
      <c r="C6" s="75" t="s">
        <v>35</v>
      </c>
      <c r="D6" s="75" t="s">
        <v>54</v>
      </c>
      <c r="E6" s="75"/>
      <c r="F6" s="75"/>
      <c r="G6" s="75"/>
      <c r="H6" s="94"/>
    </row>
    <row r="7" spans="1:12" ht="79.5" customHeight="1">
      <c r="A7" s="101"/>
      <c r="B7" s="75"/>
      <c r="C7" s="75"/>
      <c r="D7" s="75"/>
      <c r="E7" s="19">
        <v>2017</v>
      </c>
      <c r="F7" s="19">
        <v>2018</v>
      </c>
      <c r="G7" s="19">
        <v>2019</v>
      </c>
      <c r="H7" s="19" t="s">
        <v>52</v>
      </c>
      <c r="J7" s="18">
        <v>2014</v>
      </c>
      <c r="K7" s="18">
        <v>2015</v>
      </c>
      <c r="L7" s="18">
        <v>2016</v>
      </c>
    </row>
    <row r="8" spans="1:12" ht="15.75">
      <c r="A8" s="40">
        <v>1</v>
      </c>
      <c r="B8" s="29">
        <v>2</v>
      </c>
      <c r="C8" s="2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J8" s="71"/>
      <c r="K8" s="71"/>
      <c r="L8" s="71"/>
    </row>
    <row r="9" spans="1:14" ht="15.75">
      <c r="A9" s="97">
        <v>1</v>
      </c>
      <c r="B9" s="90" t="s">
        <v>36</v>
      </c>
      <c r="C9" s="90" t="s">
        <v>37</v>
      </c>
      <c r="D9" s="19" t="s">
        <v>38</v>
      </c>
      <c r="E9" s="62">
        <f>E12+E13</f>
        <v>280028.46900000004</v>
      </c>
      <c r="F9" s="62">
        <f>F12+F13</f>
        <v>261784.478</v>
      </c>
      <c r="G9" s="62">
        <f>G12+G13</f>
        <v>259457.495</v>
      </c>
      <c r="H9" s="62">
        <f>E9+F9+G9</f>
        <v>801270.442</v>
      </c>
      <c r="I9" s="39"/>
      <c r="J9" s="72">
        <f>J16+J23+J30</f>
        <v>239765.996</v>
      </c>
      <c r="K9" s="72">
        <f>K16+K23+K30</f>
        <v>266973.904</v>
      </c>
      <c r="L9" s="72">
        <f>L16+L23+L30</f>
        <v>256924.749</v>
      </c>
      <c r="M9" s="39"/>
      <c r="N9" s="39"/>
    </row>
    <row r="10" spans="1:12" ht="15.75">
      <c r="A10" s="98"/>
      <c r="B10" s="93"/>
      <c r="C10" s="93"/>
      <c r="D10" s="19" t="s">
        <v>39</v>
      </c>
      <c r="E10" s="53"/>
      <c r="F10" s="53"/>
      <c r="G10" s="53"/>
      <c r="H10" s="62"/>
      <c r="J10" s="72"/>
      <c r="K10" s="72"/>
      <c r="L10" s="72"/>
    </row>
    <row r="11" spans="1:12" ht="15.75">
      <c r="A11" s="98"/>
      <c r="B11" s="93"/>
      <c r="C11" s="93"/>
      <c r="D11" s="19" t="s">
        <v>45</v>
      </c>
      <c r="E11" s="53"/>
      <c r="F11" s="53"/>
      <c r="G11" s="53"/>
      <c r="H11" s="62"/>
      <c r="J11" s="72"/>
      <c r="K11" s="72"/>
      <c r="L11" s="72"/>
    </row>
    <row r="12" spans="1:12" ht="15.75">
      <c r="A12" s="98"/>
      <c r="B12" s="93"/>
      <c r="C12" s="93"/>
      <c r="D12" s="19" t="s">
        <v>46</v>
      </c>
      <c r="E12" s="62">
        <f aca="true" t="shared" si="0" ref="E12:H13">E19+E26+E33</f>
        <v>13895.9</v>
      </c>
      <c r="F12" s="62">
        <f t="shared" si="0"/>
        <v>8061.5</v>
      </c>
      <c r="G12" s="62">
        <f t="shared" si="0"/>
        <v>8061.5</v>
      </c>
      <c r="H12" s="62">
        <f t="shared" si="0"/>
        <v>30018.9</v>
      </c>
      <c r="J12" s="72">
        <f>J19</f>
        <v>13669.2</v>
      </c>
      <c r="K12" s="72">
        <f>K19</f>
        <v>13227.1</v>
      </c>
      <c r="L12" s="72">
        <f>L19</f>
        <v>13178.9</v>
      </c>
    </row>
    <row r="13" spans="1:12" ht="15.75">
      <c r="A13" s="98"/>
      <c r="B13" s="93"/>
      <c r="C13" s="93"/>
      <c r="D13" s="19" t="s">
        <v>40</v>
      </c>
      <c r="E13" s="62">
        <f t="shared" si="0"/>
        <v>266132.569</v>
      </c>
      <c r="F13" s="62">
        <f t="shared" si="0"/>
        <v>253722.978</v>
      </c>
      <c r="G13" s="62">
        <f t="shared" si="0"/>
        <v>251395.995</v>
      </c>
      <c r="H13" s="62">
        <f t="shared" si="0"/>
        <v>771251.5419999999</v>
      </c>
      <c r="J13" s="72">
        <f>J20+J27+J34</f>
        <v>226096.796</v>
      </c>
      <c r="K13" s="72">
        <f>K20+K27+K34</f>
        <v>253746.804</v>
      </c>
      <c r="L13" s="72">
        <f>L20+L27+L34</f>
        <v>243745.84900000002</v>
      </c>
    </row>
    <row r="14" spans="1:12" ht="15.75">
      <c r="A14" s="98"/>
      <c r="B14" s="93"/>
      <c r="C14" s="93"/>
      <c r="D14" s="19" t="s">
        <v>47</v>
      </c>
      <c r="E14" s="62"/>
      <c r="F14" s="62"/>
      <c r="G14" s="62"/>
      <c r="H14" s="62"/>
      <c r="J14" s="72"/>
      <c r="K14" s="72"/>
      <c r="L14" s="72"/>
    </row>
    <row r="15" spans="1:12" ht="15.75">
      <c r="A15" s="99"/>
      <c r="B15" s="91"/>
      <c r="C15" s="91"/>
      <c r="D15" s="19" t="s">
        <v>41</v>
      </c>
      <c r="E15" s="62"/>
      <c r="F15" s="62"/>
      <c r="G15" s="62"/>
      <c r="H15" s="62"/>
      <c r="J15" s="72"/>
      <c r="K15" s="72"/>
      <c r="L15" s="72"/>
    </row>
    <row r="16" spans="1:12" ht="15.75">
      <c r="A16" s="97">
        <v>2</v>
      </c>
      <c r="B16" s="90" t="s">
        <v>25</v>
      </c>
      <c r="C16" s="90" t="s">
        <v>42</v>
      </c>
      <c r="D16" s="19" t="s">
        <v>38</v>
      </c>
      <c r="E16" s="62">
        <f>E19+E20</f>
        <v>249954.899</v>
      </c>
      <c r="F16" s="62">
        <f>F19+F20</f>
        <v>231710.908</v>
      </c>
      <c r="G16" s="62">
        <f>G19+G20</f>
        <v>229383.925</v>
      </c>
      <c r="H16" s="62">
        <f>E16+F16+G16</f>
        <v>711049.7320000001</v>
      </c>
      <c r="J16" s="72">
        <f>J19+J20</f>
        <v>223192.877</v>
      </c>
      <c r="K16" s="72">
        <f>K19+K20</f>
        <v>250770.334</v>
      </c>
      <c r="L16" s="72">
        <f>L19+L20</f>
        <v>230493.562</v>
      </c>
    </row>
    <row r="17" spans="1:12" ht="15.75">
      <c r="A17" s="98"/>
      <c r="B17" s="93"/>
      <c r="C17" s="93"/>
      <c r="D17" s="19" t="s">
        <v>39</v>
      </c>
      <c r="E17" s="63"/>
      <c r="F17" s="63"/>
      <c r="G17" s="63"/>
      <c r="H17" s="63"/>
      <c r="J17" s="72"/>
      <c r="K17" s="72"/>
      <c r="L17" s="72"/>
    </row>
    <row r="18" spans="1:12" ht="15.75">
      <c r="A18" s="98"/>
      <c r="B18" s="93"/>
      <c r="C18" s="93"/>
      <c r="D18" s="19" t="s">
        <v>45</v>
      </c>
      <c r="E18" s="62"/>
      <c r="F18" s="62"/>
      <c r="G18" s="62"/>
      <c r="H18" s="62"/>
      <c r="J18" s="72"/>
      <c r="K18" s="72"/>
      <c r="L18" s="72"/>
    </row>
    <row r="19" spans="1:12" ht="15.75">
      <c r="A19" s="98"/>
      <c r="B19" s="93"/>
      <c r="C19" s="93"/>
      <c r="D19" s="19" t="s">
        <v>46</v>
      </c>
      <c r="E19" s="62">
        <f>'Пр.2 к 1ПП'!H10</f>
        <v>13895.9</v>
      </c>
      <c r="F19" s="62">
        <f>'Пр.2 к 1ПП'!I10</f>
        <v>8061.5</v>
      </c>
      <c r="G19" s="62">
        <f>'Пр.2 к 1ПП'!J10</f>
        <v>8061.5</v>
      </c>
      <c r="H19" s="62">
        <f>E19+F19+G19</f>
        <v>30018.9</v>
      </c>
      <c r="J19" s="72">
        <f>'Пр.2 к 1ПП'!N10</f>
        <v>13669.2</v>
      </c>
      <c r="K19" s="72">
        <f>'Пр.2 к 1ПП'!O10</f>
        <v>13227.1</v>
      </c>
      <c r="L19" s="72">
        <f>'Пр.2 к 1ПП'!P10</f>
        <v>13178.9</v>
      </c>
    </row>
    <row r="20" spans="1:12" ht="15.75">
      <c r="A20" s="98"/>
      <c r="B20" s="93"/>
      <c r="C20" s="93"/>
      <c r="D20" s="19" t="s">
        <v>40</v>
      </c>
      <c r="E20" s="62">
        <f>'Пр.2 к 1ПП'!H11+'Пр.2 к 1ПП'!H12</f>
        <v>236058.999</v>
      </c>
      <c r="F20" s="62">
        <f>'Пр.2 к 1ПП'!I11+'Пр.2 к 1ПП'!I12</f>
        <v>223649.408</v>
      </c>
      <c r="G20" s="62">
        <f>'Пр.2 к 1ПП'!J11+'Пр.2 к 1ПП'!J12</f>
        <v>221322.425</v>
      </c>
      <c r="H20" s="62">
        <f>E20+F20+G20</f>
        <v>681030.8319999999</v>
      </c>
      <c r="J20" s="72">
        <f>'Пр.2 к 1ПП'!N11</f>
        <v>209523.677</v>
      </c>
      <c r="K20" s="72">
        <f>'Пр.2 к 1ПП'!O11</f>
        <v>237543.234</v>
      </c>
      <c r="L20" s="72">
        <f>'Пр.2 к 1ПП'!P11</f>
        <v>217314.662</v>
      </c>
    </row>
    <row r="21" spans="1:12" ht="15.75">
      <c r="A21" s="98"/>
      <c r="B21" s="93"/>
      <c r="C21" s="93"/>
      <c r="D21" s="19" t="s">
        <v>47</v>
      </c>
      <c r="E21" s="62"/>
      <c r="F21" s="62"/>
      <c r="G21" s="62"/>
      <c r="H21" s="62"/>
      <c r="J21" s="72"/>
      <c r="K21" s="72"/>
      <c r="L21" s="72"/>
    </row>
    <row r="22" spans="1:12" ht="15.75">
      <c r="A22" s="99"/>
      <c r="B22" s="91"/>
      <c r="C22" s="91"/>
      <c r="D22" s="19" t="s">
        <v>41</v>
      </c>
      <c r="E22" s="62"/>
      <c r="F22" s="62"/>
      <c r="G22" s="62"/>
      <c r="H22" s="62"/>
      <c r="J22" s="72"/>
      <c r="K22" s="72"/>
      <c r="L22" s="72"/>
    </row>
    <row r="23" spans="1:12" ht="15.75">
      <c r="A23" s="97">
        <v>3</v>
      </c>
      <c r="B23" s="90" t="s">
        <v>27</v>
      </c>
      <c r="C23" s="90" t="s">
        <v>43</v>
      </c>
      <c r="D23" s="19" t="s">
        <v>38</v>
      </c>
      <c r="E23" s="62">
        <f>E26+E27</f>
        <v>14000</v>
      </c>
      <c r="F23" s="62">
        <f>F26+F27</f>
        <v>14000</v>
      </c>
      <c r="G23" s="62">
        <f>G26+G27</f>
        <v>14000</v>
      </c>
      <c r="H23" s="62">
        <f>E23+F23+G23</f>
        <v>42000</v>
      </c>
      <c r="J23" s="72">
        <f>J27</f>
        <v>0</v>
      </c>
      <c r="K23" s="72">
        <f>K27</f>
        <v>0</v>
      </c>
      <c r="L23" s="72">
        <f>L27</f>
        <v>10000</v>
      </c>
    </row>
    <row r="24" spans="1:12" ht="15.75">
      <c r="A24" s="98"/>
      <c r="B24" s="93"/>
      <c r="C24" s="93"/>
      <c r="D24" s="19" t="s">
        <v>39</v>
      </c>
      <c r="E24" s="63"/>
      <c r="F24" s="63"/>
      <c r="G24" s="63"/>
      <c r="H24" s="63"/>
      <c r="J24" s="72"/>
      <c r="K24" s="72"/>
      <c r="L24" s="72"/>
    </row>
    <row r="25" spans="1:12" ht="15.75">
      <c r="A25" s="98"/>
      <c r="B25" s="93"/>
      <c r="C25" s="93"/>
      <c r="D25" s="19" t="s">
        <v>45</v>
      </c>
      <c r="E25" s="62"/>
      <c r="F25" s="62"/>
      <c r="G25" s="62"/>
      <c r="H25" s="62"/>
      <c r="J25" s="72"/>
      <c r="K25" s="72"/>
      <c r="L25" s="72"/>
    </row>
    <row r="26" spans="1:12" ht="15.75">
      <c r="A26" s="98"/>
      <c r="B26" s="93"/>
      <c r="C26" s="93"/>
      <c r="D26" s="19" t="s">
        <v>46</v>
      </c>
      <c r="E26" s="62"/>
      <c r="F26" s="62"/>
      <c r="G26" s="62"/>
      <c r="H26" s="62"/>
      <c r="J26" s="72"/>
      <c r="K26" s="72"/>
      <c r="L26" s="72"/>
    </row>
    <row r="27" spans="1:12" ht="15.75">
      <c r="A27" s="98"/>
      <c r="B27" s="93"/>
      <c r="C27" s="93"/>
      <c r="D27" s="19" t="s">
        <v>40</v>
      </c>
      <c r="E27" s="62">
        <f>'Пр.2 к 2ПП'!H13</f>
        <v>14000</v>
      </c>
      <c r="F27" s="62">
        <f>'Пр.2 к 2ПП'!I14</f>
        <v>14000</v>
      </c>
      <c r="G27" s="62">
        <f>'Пр.2 к 2ПП'!J14</f>
        <v>14000</v>
      </c>
      <c r="H27" s="62">
        <f>E27+F27+G27</f>
        <v>42000</v>
      </c>
      <c r="J27" s="72">
        <f>'Пр.2 к 2ПП'!O14</f>
        <v>0</v>
      </c>
      <c r="K27" s="72">
        <f>'Пр.2 к 2ПП'!P14</f>
        <v>0</v>
      </c>
      <c r="L27" s="72">
        <f>'Пр.2 к 2ПП'!Q14</f>
        <v>10000</v>
      </c>
    </row>
    <row r="28" spans="1:12" ht="15.75">
      <c r="A28" s="98"/>
      <c r="B28" s="93"/>
      <c r="C28" s="93"/>
      <c r="D28" s="19" t="s">
        <v>47</v>
      </c>
      <c r="E28" s="62"/>
      <c r="F28" s="62"/>
      <c r="G28" s="62"/>
      <c r="H28" s="62"/>
      <c r="J28" s="72"/>
      <c r="K28" s="72"/>
      <c r="L28" s="72"/>
    </row>
    <row r="29" spans="1:12" ht="15.75">
      <c r="A29" s="99"/>
      <c r="B29" s="91"/>
      <c r="C29" s="91"/>
      <c r="D29" s="19" t="s">
        <v>41</v>
      </c>
      <c r="E29" s="62"/>
      <c r="F29" s="62"/>
      <c r="G29" s="62"/>
      <c r="H29" s="62"/>
      <c r="J29" s="72"/>
      <c r="K29" s="72"/>
      <c r="L29" s="72"/>
    </row>
    <row r="30" spans="1:12" ht="15.75">
      <c r="A30" s="97">
        <v>4</v>
      </c>
      <c r="B30" s="90" t="s">
        <v>28</v>
      </c>
      <c r="C30" s="90" t="s">
        <v>44</v>
      </c>
      <c r="D30" s="19" t="s">
        <v>38</v>
      </c>
      <c r="E30" s="62">
        <f>E33+E34</f>
        <v>16073.57</v>
      </c>
      <c r="F30" s="62">
        <f>F33+F34</f>
        <v>16073.57</v>
      </c>
      <c r="G30" s="62">
        <f>G33+G34</f>
        <v>16073.57</v>
      </c>
      <c r="H30" s="62">
        <f>E30+F30+G30</f>
        <v>48220.71</v>
      </c>
      <c r="J30" s="72">
        <f>J34</f>
        <v>16573.119</v>
      </c>
      <c r="K30" s="72">
        <f>K34</f>
        <v>16203.57</v>
      </c>
      <c r="L30" s="72">
        <f>L34</f>
        <v>16431.187</v>
      </c>
    </row>
    <row r="31" spans="1:12" ht="15.75">
      <c r="A31" s="98"/>
      <c r="B31" s="93"/>
      <c r="C31" s="93"/>
      <c r="D31" s="19" t="s">
        <v>39</v>
      </c>
      <c r="E31" s="62"/>
      <c r="F31" s="62"/>
      <c r="G31" s="62"/>
      <c r="H31" s="62"/>
      <c r="J31" s="72"/>
      <c r="K31" s="72"/>
      <c r="L31" s="72"/>
    </row>
    <row r="32" spans="1:12" ht="15.75">
      <c r="A32" s="98"/>
      <c r="B32" s="93"/>
      <c r="C32" s="93"/>
      <c r="D32" s="19" t="s">
        <v>45</v>
      </c>
      <c r="E32" s="62"/>
      <c r="F32" s="62"/>
      <c r="G32" s="62"/>
      <c r="H32" s="62"/>
      <c r="J32" s="72"/>
      <c r="K32" s="72"/>
      <c r="L32" s="72"/>
    </row>
    <row r="33" spans="1:12" ht="17.25" customHeight="1">
      <c r="A33" s="98"/>
      <c r="B33" s="93"/>
      <c r="C33" s="93"/>
      <c r="D33" s="19" t="s">
        <v>46</v>
      </c>
      <c r="E33" s="62"/>
      <c r="F33" s="62"/>
      <c r="G33" s="62"/>
      <c r="H33" s="62"/>
      <c r="J33" s="72"/>
      <c r="K33" s="72"/>
      <c r="L33" s="72"/>
    </row>
    <row r="34" spans="1:12" ht="15.75">
      <c r="A34" s="98"/>
      <c r="B34" s="93"/>
      <c r="C34" s="93"/>
      <c r="D34" s="19" t="s">
        <v>40</v>
      </c>
      <c r="E34" s="62">
        <f>'Пр.2 к 3ПП'!H10</f>
        <v>16073.57</v>
      </c>
      <c r="F34" s="62">
        <f>'Пр.2 к 3ПП'!I10</f>
        <v>16073.57</v>
      </c>
      <c r="G34" s="62">
        <f>'Пр.2 к 3ПП'!J10</f>
        <v>16073.57</v>
      </c>
      <c r="H34" s="62">
        <f>E34+F34+G34</f>
        <v>48220.71</v>
      </c>
      <c r="J34" s="72">
        <f>'Пр.2 к 3ПП'!N10</f>
        <v>16573.119</v>
      </c>
      <c r="K34" s="72">
        <f>'Пр.2 к 3ПП'!O10</f>
        <v>16203.57</v>
      </c>
      <c r="L34" s="72">
        <f>'Пр.2 к 3ПП'!P10</f>
        <v>16431.187</v>
      </c>
    </row>
    <row r="35" spans="1:12" ht="15.75">
      <c r="A35" s="98"/>
      <c r="B35" s="93"/>
      <c r="C35" s="93"/>
      <c r="D35" s="19" t="s">
        <v>47</v>
      </c>
      <c r="E35" s="62"/>
      <c r="F35" s="62"/>
      <c r="G35" s="62"/>
      <c r="H35" s="62"/>
      <c r="J35" s="72"/>
      <c r="K35" s="72"/>
      <c r="L35" s="72"/>
    </row>
    <row r="36" spans="1:12" ht="15.75">
      <c r="A36" s="99"/>
      <c r="B36" s="91"/>
      <c r="C36" s="91"/>
      <c r="D36" s="19" t="s">
        <v>41</v>
      </c>
      <c r="E36" s="53"/>
      <c r="F36" s="53"/>
      <c r="G36" s="53"/>
      <c r="H36" s="62"/>
      <c r="J36" s="71"/>
      <c r="K36" s="71"/>
      <c r="L36" s="71"/>
    </row>
    <row r="45" spans="2:8" ht="47.25" customHeight="1">
      <c r="B45" s="87"/>
      <c r="C45" s="87"/>
      <c r="F45" s="31"/>
      <c r="G45" s="31"/>
      <c r="H45" s="31"/>
    </row>
  </sheetData>
  <sheetProtection/>
  <mergeCells count="21">
    <mergeCell ref="A30:A36"/>
    <mergeCell ref="A6:A7"/>
    <mergeCell ref="A9:A15"/>
    <mergeCell ref="A16:A22"/>
    <mergeCell ref="A23:A29"/>
    <mergeCell ref="B23:B29"/>
    <mergeCell ref="E1:G1"/>
    <mergeCell ref="E6:H6"/>
    <mergeCell ref="B16:B22"/>
    <mergeCell ref="E2:H2"/>
    <mergeCell ref="D6:D7"/>
    <mergeCell ref="C16:C22"/>
    <mergeCell ref="B45:C45"/>
    <mergeCell ref="B4:H4"/>
    <mergeCell ref="C30:C36"/>
    <mergeCell ref="B30:B36"/>
    <mergeCell ref="C6:C7"/>
    <mergeCell ref="C23:C29"/>
    <mergeCell ref="B9:B15"/>
    <mergeCell ref="C9:C15"/>
    <mergeCell ref="B6:B7"/>
  </mergeCells>
  <printOptions horizontalCentered="1" verticalCentered="1"/>
  <pageMargins left="0.3937007874015748" right="0.3937007874015748" top="0.1968503937007874" bottom="0.3937007874015748" header="0.11811023622047245" footer="0"/>
  <pageSetup horizontalDpi="600" verticalDpi="600" orientation="landscape" paperSize="9" scale="69" r:id="rId1"/>
  <rowBreaks count="1" manualBreakCount="1">
    <brk id="50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18"/>
  <sheetViews>
    <sheetView view="pageBreakPreview" zoomScale="75" zoomScaleSheetLayoutView="75" zoomScalePageLayoutView="0" workbookViewId="0" topLeftCell="A1">
      <selection activeCell="I1" sqref="I1:K1"/>
    </sheetView>
  </sheetViews>
  <sheetFormatPr defaultColWidth="9.00390625" defaultRowHeight="12.75"/>
  <cols>
    <col min="2" max="2" width="33.125" style="0" customWidth="1"/>
    <col min="3" max="3" width="17.375" style="0" customWidth="1"/>
    <col min="4" max="5" width="9.75390625" style="0" customWidth="1"/>
    <col min="6" max="6" width="15.00390625" style="0" customWidth="1"/>
    <col min="8" max="9" width="14.375" style="0" bestFit="1" customWidth="1"/>
    <col min="10" max="10" width="14.00390625" style="0" customWidth="1"/>
    <col min="11" max="11" width="15.375" style="0" customWidth="1"/>
    <col min="12" max="12" width="40.375" style="0" customWidth="1"/>
    <col min="14" max="14" width="12.375" style="0" customWidth="1"/>
    <col min="15" max="16" width="12.00390625" style="0" customWidth="1"/>
  </cols>
  <sheetData>
    <row r="1" spans="9:11" ht="51" customHeight="1">
      <c r="I1" s="85" t="s">
        <v>93</v>
      </c>
      <c r="J1" s="86"/>
      <c r="K1" s="86"/>
    </row>
    <row r="2" spans="2:12" ht="87" customHeight="1">
      <c r="B2" s="5"/>
      <c r="C2" s="1"/>
      <c r="D2" s="1"/>
      <c r="E2" s="1"/>
      <c r="F2" s="1"/>
      <c r="G2" s="1"/>
      <c r="H2" s="1"/>
      <c r="I2" s="117" t="s">
        <v>16</v>
      </c>
      <c r="J2" s="117"/>
      <c r="K2" s="118"/>
      <c r="L2" s="118"/>
    </row>
    <row r="3" spans="2:12" ht="15.75">
      <c r="B3" s="9"/>
      <c r="C3" s="9"/>
      <c r="D3" s="9"/>
      <c r="E3" s="9"/>
      <c r="F3" s="9"/>
      <c r="G3" s="9"/>
      <c r="H3" s="9"/>
      <c r="I3" s="9"/>
      <c r="J3" s="9"/>
      <c r="K3" s="9"/>
      <c r="L3" s="9" t="s">
        <v>2</v>
      </c>
    </row>
    <row r="4" spans="1:12" ht="39.75" customHeight="1">
      <c r="A4" s="115" t="s">
        <v>75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5.75">
      <c r="B5" s="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16" t="s">
        <v>1</v>
      </c>
      <c r="B6" s="114" t="s">
        <v>3</v>
      </c>
      <c r="C6" s="114" t="s">
        <v>4</v>
      </c>
      <c r="D6" s="114" t="s">
        <v>5</v>
      </c>
      <c r="E6" s="114"/>
      <c r="F6" s="114"/>
      <c r="G6" s="114"/>
      <c r="H6" s="114" t="s">
        <v>73</v>
      </c>
      <c r="I6" s="114"/>
      <c r="J6" s="114"/>
      <c r="K6" s="114"/>
      <c r="L6" s="108" t="s">
        <v>56</v>
      </c>
    </row>
    <row r="7" spans="1:16" ht="126.75" customHeight="1">
      <c r="A7" s="116"/>
      <c r="B7" s="114"/>
      <c r="C7" s="114"/>
      <c r="D7" s="4" t="s">
        <v>4</v>
      </c>
      <c r="E7" s="4" t="s">
        <v>6</v>
      </c>
      <c r="F7" s="4" t="s">
        <v>7</v>
      </c>
      <c r="G7" s="4" t="s">
        <v>8</v>
      </c>
      <c r="H7" s="4">
        <v>2017</v>
      </c>
      <c r="I7" s="4">
        <v>2018</v>
      </c>
      <c r="J7" s="4">
        <v>2019</v>
      </c>
      <c r="K7" s="4" t="s">
        <v>52</v>
      </c>
      <c r="L7" s="109"/>
      <c r="N7" s="73">
        <v>2014</v>
      </c>
      <c r="O7" s="73">
        <v>2015</v>
      </c>
      <c r="P7" s="73">
        <v>2016</v>
      </c>
    </row>
    <row r="8" spans="1:16" ht="15.75" customHeight="1">
      <c r="A8" s="42"/>
      <c r="B8" s="102" t="s">
        <v>74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N8" s="42"/>
      <c r="O8" s="42"/>
      <c r="P8" s="42"/>
    </row>
    <row r="9" spans="1:16" ht="33.75" customHeight="1">
      <c r="A9" s="42"/>
      <c r="B9" s="106" t="s">
        <v>9</v>
      </c>
      <c r="C9" s="107"/>
      <c r="D9" s="107"/>
      <c r="E9" s="107"/>
      <c r="F9" s="107"/>
      <c r="G9" s="107"/>
      <c r="H9" s="20">
        <f>SUM(H10:H12)</f>
        <v>249954.89900000003</v>
      </c>
      <c r="I9" s="20">
        <f>SUM(I10:I12)</f>
        <v>231710.908</v>
      </c>
      <c r="J9" s="20">
        <f>SUM(J10:J12)</f>
        <v>229383.925</v>
      </c>
      <c r="K9" s="20">
        <f>SUM(K10:K12)</f>
        <v>711049.7320000001</v>
      </c>
      <c r="L9" s="10"/>
      <c r="N9" s="42">
        <v>223192.877</v>
      </c>
      <c r="O9" s="42">
        <v>250770.334</v>
      </c>
      <c r="P9" s="42">
        <v>217314.662</v>
      </c>
    </row>
    <row r="10" spans="1:16" ht="84" customHeight="1">
      <c r="A10" s="43"/>
      <c r="B10" s="4" t="s">
        <v>10</v>
      </c>
      <c r="C10" s="4" t="s">
        <v>11</v>
      </c>
      <c r="D10" s="11">
        <v>240</v>
      </c>
      <c r="E10" s="11">
        <v>1401</v>
      </c>
      <c r="F10" s="21">
        <v>1210076010</v>
      </c>
      <c r="G10" s="11">
        <v>511</v>
      </c>
      <c r="H10" s="60">
        <v>13895.9</v>
      </c>
      <c r="I10" s="60">
        <v>8061.5</v>
      </c>
      <c r="J10" s="60">
        <v>8061.5</v>
      </c>
      <c r="K10" s="45">
        <f>SUM(H10:J10)</f>
        <v>30018.9</v>
      </c>
      <c r="L10" s="4" t="s">
        <v>12</v>
      </c>
      <c r="N10" s="42">
        <v>13669.2</v>
      </c>
      <c r="O10" s="42">
        <v>13227.1</v>
      </c>
      <c r="P10" s="42">
        <v>13178.9</v>
      </c>
    </row>
    <row r="11" spans="1:16" ht="94.5" customHeight="1">
      <c r="A11" s="43"/>
      <c r="B11" s="49" t="s">
        <v>14</v>
      </c>
      <c r="C11" s="49" t="s">
        <v>11</v>
      </c>
      <c r="D11" s="21">
        <v>240</v>
      </c>
      <c r="E11" s="21">
        <v>1401</v>
      </c>
      <c r="F11" s="21">
        <v>1210081010</v>
      </c>
      <c r="G11" s="21">
        <v>511</v>
      </c>
      <c r="H11" s="61">
        <v>79271.838</v>
      </c>
      <c r="I11" s="61">
        <v>81158.26</v>
      </c>
      <c r="J11" s="61">
        <v>84934.317</v>
      </c>
      <c r="K11" s="45">
        <f>SUM(H11:J11)</f>
        <v>245364.41499999998</v>
      </c>
      <c r="L11" s="49" t="s">
        <v>12</v>
      </c>
      <c r="N11" s="42">
        <v>209523.677</v>
      </c>
      <c r="O11" s="42">
        <v>237543.234</v>
      </c>
      <c r="P11" s="42">
        <v>217314.662</v>
      </c>
    </row>
    <row r="12" spans="1:16" ht="94.5" customHeight="1">
      <c r="A12" s="48"/>
      <c r="B12" s="4" t="s">
        <v>15</v>
      </c>
      <c r="C12" s="4" t="s">
        <v>11</v>
      </c>
      <c r="D12" s="11">
        <v>240</v>
      </c>
      <c r="E12" s="11">
        <v>1403</v>
      </c>
      <c r="F12" s="11">
        <v>1210081020</v>
      </c>
      <c r="G12" s="11">
        <v>540</v>
      </c>
      <c r="H12" s="55">
        <f>146580.85+7396.434+2809.877</f>
        <v>156787.16100000002</v>
      </c>
      <c r="I12" s="55">
        <v>142491.148</v>
      </c>
      <c r="J12" s="55">
        <v>136388.108</v>
      </c>
      <c r="K12" s="58">
        <f>SUM(H12:J12)</f>
        <v>435666.417</v>
      </c>
      <c r="L12" s="4" t="s">
        <v>0</v>
      </c>
      <c r="N12" s="42"/>
      <c r="O12" s="42"/>
      <c r="P12" s="42"/>
    </row>
    <row r="13" spans="1:16" s="30" customFormat="1" ht="27.75" customHeight="1">
      <c r="A13" s="52"/>
      <c r="B13" s="110" t="s">
        <v>68</v>
      </c>
      <c r="C13" s="111"/>
      <c r="D13" s="111"/>
      <c r="E13" s="111"/>
      <c r="F13" s="111"/>
      <c r="G13" s="111"/>
      <c r="H13" s="112"/>
      <c r="I13" s="112"/>
      <c r="J13" s="112"/>
      <c r="K13" s="112"/>
      <c r="L13" s="113"/>
      <c r="N13" s="52"/>
      <c r="O13" s="52"/>
      <c r="P13" s="52"/>
    </row>
    <row r="14" spans="1:16" ht="78.75">
      <c r="A14" s="42"/>
      <c r="B14" s="4" t="s">
        <v>69</v>
      </c>
      <c r="C14" s="4" t="s">
        <v>11</v>
      </c>
      <c r="D14" s="11" t="s">
        <v>60</v>
      </c>
      <c r="E14" s="11" t="s">
        <v>60</v>
      </c>
      <c r="F14" s="11" t="s">
        <v>60</v>
      </c>
      <c r="G14" s="11" t="s">
        <v>60</v>
      </c>
      <c r="H14" s="53" t="s">
        <v>60</v>
      </c>
      <c r="I14" s="53" t="s">
        <v>60</v>
      </c>
      <c r="J14" s="53" t="s">
        <v>60</v>
      </c>
      <c r="K14" s="54" t="s">
        <v>60</v>
      </c>
      <c r="L14" s="4" t="s">
        <v>70</v>
      </c>
      <c r="N14" s="42"/>
      <c r="O14" s="42"/>
      <c r="P14" s="42"/>
    </row>
    <row r="15" spans="2:12" ht="15.75">
      <c r="B15" s="8"/>
      <c r="C15" s="7"/>
      <c r="D15" s="13"/>
      <c r="E15" s="13"/>
      <c r="F15" s="13"/>
      <c r="G15" s="13"/>
      <c r="H15" s="14"/>
      <c r="I15" s="14"/>
      <c r="J15" s="14"/>
      <c r="K15" s="15"/>
      <c r="L15" s="16"/>
    </row>
    <row r="16" spans="2:12" ht="15.75">
      <c r="B16" s="8"/>
      <c r="C16" s="7"/>
      <c r="D16" s="13"/>
      <c r="E16" s="13"/>
      <c r="F16" s="13"/>
      <c r="G16" s="13"/>
      <c r="H16" s="14"/>
      <c r="I16" s="14"/>
      <c r="J16" s="14"/>
      <c r="K16" s="15"/>
      <c r="L16" s="16"/>
    </row>
    <row r="18" spans="2:12" ht="56.25" customHeight="1">
      <c r="B18" s="105"/>
      <c r="C18" s="105"/>
      <c r="K18" s="12"/>
      <c r="L18" s="2"/>
    </row>
  </sheetData>
  <sheetProtection/>
  <mergeCells count="13">
    <mergeCell ref="A4:L4"/>
    <mergeCell ref="A6:A7"/>
    <mergeCell ref="I1:K1"/>
    <mergeCell ref="I2:L2"/>
    <mergeCell ref="B8:L8"/>
    <mergeCell ref="B18:C18"/>
    <mergeCell ref="B9:G9"/>
    <mergeCell ref="L6:L7"/>
    <mergeCell ref="B13:L13"/>
    <mergeCell ref="B6:B7"/>
    <mergeCell ref="C6:C7"/>
    <mergeCell ref="D6:G6"/>
    <mergeCell ref="H6:K6"/>
  </mergeCells>
  <printOptions/>
  <pageMargins left="0.7874015748031497" right="0.3937007874015748" top="0.7874015748031497" bottom="0.3937007874015748" header="0" footer="0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20"/>
  <sheetViews>
    <sheetView view="pageBreakPreview" zoomScale="75" zoomScaleSheetLayoutView="75" zoomScalePageLayoutView="0" workbookViewId="0" topLeftCell="A1">
      <selection activeCell="K1" sqref="K1:M1"/>
    </sheetView>
  </sheetViews>
  <sheetFormatPr defaultColWidth="9.00390625" defaultRowHeight="12.75"/>
  <cols>
    <col min="1" max="1" width="9.125" style="2" customWidth="1"/>
    <col min="2" max="2" width="51.375" style="2" customWidth="1"/>
    <col min="3" max="3" width="35.875" style="2" customWidth="1"/>
    <col min="4" max="5" width="9.125" style="2" customWidth="1"/>
    <col min="6" max="6" width="12.25390625" style="2" customWidth="1"/>
    <col min="7" max="7" width="9.125" style="2" customWidth="1"/>
    <col min="8" max="8" width="14.125" style="2" customWidth="1"/>
    <col min="9" max="10" width="14.25390625" style="2" customWidth="1"/>
    <col min="11" max="11" width="23.125" style="2" customWidth="1"/>
    <col min="12" max="12" width="40.25390625" style="2" customWidth="1"/>
    <col min="13" max="13" width="1.00390625" style="2" customWidth="1"/>
    <col min="14" max="16384" width="9.125" style="2" customWidth="1"/>
  </cols>
  <sheetData>
    <row r="1" spans="11:13" ht="39.75" customHeight="1">
      <c r="K1" s="85" t="s">
        <v>94</v>
      </c>
      <c r="L1" s="86"/>
      <c r="M1" s="86"/>
    </row>
    <row r="2" spans="2:12" ht="63" customHeight="1">
      <c r="B2" s="5"/>
      <c r="C2" s="1"/>
      <c r="D2" s="1"/>
      <c r="E2" s="1"/>
      <c r="F2" s="1"/>
      <c r="G2" s="1"/>
      <c r="H2" s="5"/>
      <c r="I2" s="1"/>
      <c r="J2" s="1"/>
      <c r="K2" s="117" t="s">
        <v>58</v>
      </c>
      <c r="L2" s="118"/>
    </row>
    <row r="3" ht="15.75">
      <c r="B3" s="3"/>
    </row>
    <row r="4" spans="2:12" ht="15.75">
      <c r="B4" s="126" t="s">
        <v>59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ht="15.75">
      <c r="B5" s="17"/>
    </row>
    <row r="6" spans="1:12" ht="36" customHeight="1">
      <c r="A6" s="119" t="s">
        <v>1</v>
      </c>
      <c r="B6" s="125" t="s">
        <v>17</v>
      </c>
      <c r="C6" s="125" t="s">
        <v>18</v>
      </c>
      <c r="D6" s="125" t="s">
        <v>5</v>
      </c>
      <c r="E6" s="125"/>
      <c r="F6" s="125"/>
      <c r="G6" s="125"/>
      <c r="H6" s="120" t="s">
        <v>73</v>
      </c>
      <c r="I6" s="120"/>
      <c r="J6" s="120"/>
      <c r="K6" s="121"/>
      <c r="L6" s="108" t="s">
        <v>13</v>
      </c>
    </row>
    <row r="7" spans="1:18" ht="47.25">
      <c r="A7" s="119"/>
      <c r="B7" s="125"/>
      <c r="C7" s="125"/>
      <c r="D7" s="6" t="s">
        <v>4</v>
      </c>
      <c r="E7" s="6" t="s">
        <v>6</v>
      </c>
      <c r="F7" s="6" t="s">
        <v>7</v>
      </c>
      <c r="G7" s="6" t="s">
        <v>8</v>
      </c>
      <c r="H7" s="6">
        <v>2017</v>
      </c>
      <c r="I7" s="6">
        <v>2018</v>
      </c>
      <c r="J7" s="6">
        <v>2019</v>
      </c>
      <c r="K7" s="6" t="s">
        <v>52</v>
      </c>
      <c r="L7" s="109"/>
      <c r="O7" s="18">
        <v>2014</v>
      </c>
      <c r="P7" s="18">
        <v>2015</v>
      </c>
      <c r="Q7" s="18">
        <v>2016</v>
      </c>
      <c r="R7" s="18"/>
    </row>
    <row r="8" spans="1:18" ht="15.75" customHeight="1">
      <c r="A8" s="18"/>
      <c r="B8" s="122" t="s">
        <v>19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  <c r="O8" s="18"/>
      <c r="P8" s="18"/>
      <c r="Q8" s="18"/>
      <c r="R8" s="18"/>
    </row>
    <row r="9" spans="1:18" ht="84" customHeight="1">
      <c r="A9" s="18"/>
      <c r="B9" s="56" t="s">
        <v>63</v>
      </c>
      <c r="C9" s="4"/>
      <c r="D9" s="4"/>
      <c r="E9" s="4"/>
      <c r="F9" s="4"/>
      <c r="G9" s="4"/>
      <c r="H9" s="4"/>
      <c r="I9" s="4"/>
      <c r="J9" s="4"/>
      <c r="K9" s="4"/>
      <c r="L9" s="4"/>
      <c r="O9" s="18"/>
      <c r="P9" s="18"/>
      <c r="Q9" s="18"/>
      <c r="R9" s="18"/>
    </row>
    <row r="10" spans="1:18" ht="174" customHeight="1">
      <c r="A10" s="46"/>
      <c r="B10" s="4" t="s">
        <v>64</v>
      </c>
      <c r="C10" s="4" t="s">
        <v>11</v>
      </c>
      <c r="D10" s="51" t="s">
        <v>60</v>
      </c>
      <c r="E10" s="51" t="s">
        <v>60</v>
      </c>
      <c r="F10" s="51" t="s">
        <v>60</v>
      </c>
      <c r="G10" s="51" t="s">
        <v>60</v>
      </c>
      <c r="H10" s="51" t="s">
        <v>60</v>
      </c>
      <c r="I10" s="51" t="s">
        <v>60</v>
      </c>
      <c r="J10" s="51" t="s">
        <v>60</v>
      </c>
      <c r="K10" s="51" t="s">
        <v>60</v>
      </c>
      <c r="L10" s="4" t="s">
        <v>65</v>
      </c>
      <c r="O10" s="18"/>
      <c r="P10" s="18"/>
      <c r="Q10" s="18"/>
      <c r="R10" s="18"/>
    </row>
    <row r="11" spans="1:18" ht="63">
      <c r="A11" s="18"/>
      <c r="B11" s="50" t="s">
        <v>61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O11" s="18"/>
      <c r="P11" s="18"/>
      <c r="Q11" s="18"/>
      <c r="R11" s="18"/>
    </row>
    <row r="12" spans="1:18" s="31" customFormat="1" ht="78.75">
      <c r="A12" s="47"/>
      <c r="B12" s="51" t="s">
        <v>71</v>
      </c>
      <c r="C12" s="50" t="s">
        <v>11</v>
      </c>
      <c r="D12" s="51" t="s">
        <v>60</v>
      </c>
      <c r="E12" s="51" t="s">
        <v>60</v>
      </c>
      <c r="F12" s="51" t="s">
        <v>60</v>
      </c>
      <c r="G12" s="51" t="s">
        <v>60</v>
      </c>
      <c r="H12" s="51" t="s">
        <v>60</v>
      </c>
      <c r="I12" s="51" t="s">
        <v>60</v>
      </c>
      <c r="J12" s="51" t="s">
        <v>60</v>
      </c>
      <c r="K12" s="51" t="s">
        <v>60</v>
      </c>
      <c r="L12" s="51" t="s">
        <v>62</v>
      </c>
      <c r="O12" s="47"/>
      <c r="P12" s="47"/>
      <c r="Q12" s="47"/>
      <c r="R12" s="47"/>
    </row>
    <row r="13" spans="1:18" s="31" customFormat="1" ht="31.5">
      <c r="A13" s="47"/>
      <c r="B13" s="56" t="s">
        <v>66</v>
      </c>
      <c r="C13" s="4"/>
      <c r="D13" s="4"/>
      <c r="E13" s="4"/>
      <c r="F13" s="4"/>
      <c r="G13" s="4"/>
      <c r="H13" s="58">
        <f>H14+H15</f>
        <v>14000</v>
      </c>
      <c r="I13" s="58">
        <f>I14</f>
        <v>14000</v>
      </c>
      <c r="J13" s="58">
        <f>J14</f>
        <v>14000</v>
      </c>
      <c r="K13" s="58">
        <f>K14+K15</f>
        <v>42000</v>
      </c>
      <c r="L13" s="4"/>
      <c r="O13" s="47"/>
      <c r="P13" s="47"/>
      <c r="Q13" s="47"/>
      <c r="R13" s="47"/>
    </row>
    <row r="14" spans="1:18" s="31" customFormat="1" ht="47.25">
      <c r="A14" s="47"/>
      <c r="B14" s="4" t="s">
        <v>67</v>
      </c>
      <c r="C14" s="4" t="s">
        <v>11</v>
      </c>
      <c r="D14" s="11">
        <v>240</v>
      </c>
      <c r="E14" s="11">
        <v>1301</v>
      </c>
      <c r="F14" s="21">
        <v>1220081030</v>
      </c>
      <c r="G14" s="11">
        <v>730</v>
      </c>
      <c r="H14" s="55">
        <f>14000-H15</f>
        <v>13995.77251</v>
      </c>
      <c r="I14" s="55">
        <v>14000</v>
      </c>
      <c r="J14" s="55">
        <v>14000</v>
      </c>
      <c r="K14" s="44">
        <f>SUM(H14:J14)</f>
        <v>41995.77251</v>
      </c>
      <c r="L14" s="4" t="s">
        <v>20</v>
      </c>
      <c r="O14" s="47">
        <v>0</v>
      </c>
      <c r="P14" s="47">
        <v>0</v>
      </c>
      <c r="Q14" s="47">
        <v>10000</v>
      </c>
      <c r="R14" s="47"/>
    </row>
    <row r="15" spans="1:12" s="31" customFormat="1" ht="47.25">
      <c r="A15" s="47"/>
      <c r="B15" s="4" t="s">
        <v>76</v>
      </c>
      <c r="C15" s="4" t="s">
        <v>11</v>
      </c>
      <c r="D15" s="11">
        <v>240</v>
      </c>
      <c r="E15" s="11">
        <v>1301</v>
      </c>
      <c r="F15" s="21">
        <v>1220081030</v>
      </c>
      <c r="G15" s="11">
        <v>853</v>
      </c>
      <c r="H15" s="55">
        <v>4.22749</v>
      </c>
      <c r="I15" s="55" t="s">
        <v>60</v>
      </c>
      <c r="J15" s="55" t="s">
        <v>60</v>
      </c>
      <c r="K15" s="44">
        <f>SUM(H15:J15)</f>
        <v>4.22749</v>
      </c>
      <c r="L15" s="4" t="s">
        <v>77</v>
      </c>
    </row>
    <row r="16" spans="1:12" s="31" customFormat="1" ht="15.75">
      <c r="A16" s="47"/>
      <c r="B16" s="11" t="s">
        <v>51</v>
      </c>
      <c r="C16" s="11"/>
      <c r="D16" s="11"/>
      <c r="E16" s="11"/>
      <c r="F16" s="11"/>
      <c r="G16" s="11"/>
      <c r="H16" s="57">
        <f>H14</f>
        <v>13995.77251</v>
      </c>
      <c r="I16" s="57">
        <f>I14</f>
        <v>14000</v>
      </c>
      <c r="J16" s="57">
        <f>J14</f>
        <v>14000</v>
      </c>
      <c r="K16" s="57">
        <f>K14</f>
        <v>41995.77251</v>
      </c>
      <c r="L16" s="11"/>
    </row>
    <row r="17" s="31" customFormat="1" ht="15.75"/>
    <row r="18" s="31" customFormat="1" ht="15.75"/>
    <row r="20" spans="2:3" ht="48.75" customHeight="1">
      <c r="B20" s="105"/>
      <c r="C20" s="105"/>
    </row>
  </sheetData>
  <sheetProtection/>
  <mergeCells count="11">
    <mergeCell ref="K1:M1"/>
    <mergeCell ref="K2:L2"/>
    <mergeCell ref="B4:L4"/>
    <mergeCell ref="A6:A7"/>
    <mergeCell ref="B20:C20"/>
    <mergeCell ref="H6:K6"/>
    <mergeCell ref="B8:L8"/>
    <mergeCell ref="L6:L7"/>
    <mergeCell ref="B6:B7"/>
    <mergeCell ref="C6:C7"/>
    <mergeCell ref="D6:G6"/>
  </mergeCells>
  <printOptions/>
  <pageMargins left="0.984251968503937" right="0.3937007874015748" top="0.7874015748031497" bottom="0.3937007874015748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="60" zoomScalePageLayoutView="0" workbookViewId="0" topLeftCell="A1">
      <selection activeCell="L1" sqref="L1"/>
    </sheetView>
  </sheetViews>
  <sheetFormatPr defaultColWidth="9.00390625" defaultRowHeight="12.75"/>
  <cols>
    <col min="1" max="1" width="9.125" style="64" customWidth="1"/>
    <col min="2" max="2" width="30.00390625" style="2" customWidth="1"/>
    <col min="3" max="3" width="17.25390625" style="2" customWidth="1"/>
    <col min="4" max="4" width="9.25390625" style="2" bestFit="1" customWidth="1"/>
    <col min="5" max="5" width="9.125" style="2" customWidth="1"/>
    <col min="6" max="6" width="15.625" style="2" customWidth="1"/>
    <col min="7" max="7" width="9.25390625" style="2" bestFit="1" customWidth="1"/>
    <col min="8" max="9" width="12.625" style="2" bestFit="1" customWidth="1"/>
    <col min="10" max="10" width="14.00390625" style="2" customWidth="1"/>
    <col min="11" max="11" width="15.00390625" style="2" customWidth="1"/>
    <col min="12" max="12" width="29.625" style="2" customWidth="1"/>
    <col min="13" max="13" width="9.125" style="2" customWidth="1"/>
    <col min="14" max="14" width="23.00390625" style="2" customWidth="1"/>
    <col min="15" max="15" width="17.75390625" style="2" customWidth="1"/>
    <col min="16" max="16" width="17.00390625" style="2" customWidth="1"/>
    <col min="17" max="16384" width="9.125" style="2" customWidth="1"/>
  </cols>
  <sheetData>
    <row r="1" spans="1:12" ht="55.5" customHeight="1">
      <c r="A1" s="2"/>
      <c r="J1" s="5"/>
      <c r="K1" s="22"/>
      <c r="L1" s="69" t="s">
        <v>95</v>
      </c>
    </row>
    <row r="2" spans="2:12" ht="69.75" customHeight="1">
      <c r="B2" s="5"/>
      <c r="C2" s="1"/>
      <c r="D2" s="1"/>
      <c r="E2" s="1"/>
      <c r="F2" s="1"/>
      <c r="G2" s="1"/>
      <c r="H2" s="1"/>
      <c r="I2" s="1"/>
      <c r="J2" s="1"/>
      <c r="K2" s="117" t="s">
        <v>79</v>
      </c>
      <c r="L2" s="118"/>
    </row>
    <row r="3" ht="15.75">
      <c r="B3" s="17"/>
    </row>
    <row r="4" spans="2:12" ht="15.75">
      <c r="B4" s="126" t="s">
        <v>80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ht="15.75">
      <c r="B5" s="3"/>
    </row>
    <row r="6" spans="1:12" ht="33.75" customHeight="1">
      <c r="A6" s="127" t="s">
        <v>1</v>
      </c>
      <c r="B6" s="114" t="s">
        <v>81</v>
      </c>
      <c r="C6" s="114" t="s">
        <v>18</v>
      </c>
      <c r="D6" s="114" t="s">
        <v>5</v>
      </c>
      <c r="E6" s="114"/>
      <c r="F6" s="114"/>
      <c r="G6" s="114"/>
      <c r="H6" s="114" t="s">
        <v>73</v>
      </c>
      <c r="I6" s="114"/>
      <c r="J6" s="114"/>
      <c r="K6" s="114"/>
      <c r="L6" s="114" t="s">
        <v>82</v>
      </c>
    </row>
    <row r="7" spans="1:16" ht="94.5">
      <c r="A7" s="127"/>
      <c r="B7" s="114"/>
      <c r="C7" s="114"/>
      <c r="D7" s="4" t="s">
        <v>4</v>
      </c>
      <c r="E7" s="4" t="s">
        <v>6</v>
      </c>
      <c r="F7" s="4" t="s">
        <v>7</v>
      </c>
      <c r="G7" s="4" t="s">
        <v>8</v>
      </c>
      <c r="H7" s="4">
        <v>2017</v>
      </c>
      <c r="I7" s="4">
        <v>2018</v>
      </c>
      <c r="J7" s="4">
        <v>2019</v>
      </c>
      <c r="K7" s="4" t="s">
        <v>52</v>
      </c>
      <c r="L7" s="114"/>
      <c r="N7" s="73">
        <v>2014</v>
      </c>
      <c r="O7" s="73">
        <v>2015</v>
      </c>
      <c r="P7" s="73">
        <v>2016</v>
      </c>
    </row>
    <row r="8" spans="1:16" ht="15.75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18"/>
      <c r="O8" s="18"/>
      <c r="P8" s="18"/>
    </row>
    <row r="9" spans="1:16" ht="211.5" customHeight="1">
      <c r="A9" s="21"/>
      <c r="B9" s="65" t="s">
        <v>83</v>
      </c>
      <c r="C9" s="49"/>
      <c r="D9" s="49"/>
      <c r="E9" s="49"/>
      <c r="F9" s="49"/>
      <c r="G9" s="49"/>
      <c r="H9" s="49"/>
      <c r="I9" s="49"/>
      <c r="J9" s="49"/>
      <c r="K9" s="49"/>
      <c r="L9" s="49"/>
      <c r="N9" s="18"/>
      <c r="O9" s="18"/>
      <c r="P9" s="18"/>
    </row>
    <row r="10" spans="1:16" ht="258.75" customHeight="1">
      <c r="A10" s="11">
        <v>1</v>
      </c>
      <c r="B10" s="4" t="s">
        <v>84</v>
      </c>
      <c r="C10" s="4"/>
      <c r="D10" s="4"/>
      <c r="E10" s="4"/>
      <c r="F10" s="4"/>
      <c r="G10" s="4"/>
      <c r="H10" s="58">
        <f>SUM(H11:H16)</f>
        <v>16073.57</v>
      </c>
      <c r="I10" s="58">
        <f>SUM(I11:I16)</f>
        <v>16073.57</v>
      </c>
      <c r="J10" s="58">
        <f>SUM(J11:J16)</f>
        <v>16073.57</v>
      </c>
      <c r="K10" s="58">
        <f>SUM(K11:K16)</f>
        <v>48220.71</v>
      </c>
      <c r="L10" s="108" t="s">
        <v>85</v>
      </c>
      <c r="N10" s="74">
        <v>16573.119</v>
      </c>
      <c r="O10" s="70">
        <v>16203.57</v>
      </c>
      <c r="P10" s="70">
        <v>16431.187</v>
      </c>
    </row>
    <row r="11" spans="1:16" ht="55.5" customHeight="1">
      <c r="A11" s="127"/>
      <c r="B11" s="114" t="s">
        <v>86</v>
      </c>
      <c r="C11" s="114" t="s">
        <v>11</v>
      </c>
      <c r="D11" s="127">
        <v>240</v>
      </c>
      <c r="E11" s="131" t="s">
        <v>87</v>
      </c>
      <c r="F11" s="133">
        <v>1230080460</v>
      </c>
      <c r="G11" s="11">
        <v>121</v>
      </c>
      <c r="H11" s="55">
        <v>10651.648</v>
      </c>
      <c r="I11" s="55">
        <v>10098.648</v>
      </c>
      <c r="J11" s="55">
        <v>10098.648</v>
      </c>
      <c r="K11" s="58">
        <f aca="true" t="shared" si="0" ref="K11:K16">H11+I11+J11</f>
        <v>30848.943999999996</v>
      </c>
      <c r="L11" s="128"/>
      <c r="N11" s="70"/>
      <c r="O11" s="70"/>
      <c r="P11" s="70"/>
    </row>
    <row r="12" spans="1:16" ht="55.5" customHeight="1">
      <c r="A12" s="127"/>
      <c r="B12" s="114"/>
      <c r="C12" s="114"/>
      <c r="D12" s="127"/>
      <c r="E12" s="132"/>
      <c r="F12" s="134"/>
      <c r="G12" s="11">
        <v>122</v>
      </c>
      <c r="H12" s="55">
        <v>1182.441</v>
      </c>
      <c r="I12" s="55">
        <v>1232.441</v>
      </c>
      <c r="J12" s="55">
        <v>1232.441</v>
      </c>
      <c r="K12" s="58">
        <f t="shared" si="0"/>
        <v>3647.3230000000003</v>
      </c>
      <c r="L12" s="128"/>
      <c r="N12" s="70"/>
      <c r="O12" s="70"/>
      <c r="P12" s="70"/>
    </row>
    <row r="13" spans="1:16" ht="46.5" customHeight="1">
      <c r="A13" s="127"/>
      <c r="B13" s="114"/>
      <c r="C13" s="114"/>
      <c r="D13" s="127"/>
      <c r="E13" s="132"/>
      <c r="F13" s="134"/>
      <c r="G13" s="11">
        <v>129</v>
      </c>
      <c r="H13" s="55">
        <v>3099.792</v>
      </c>
      <c r="I13" s="55">
        <v>3049.792</v>
      </c>
      <c r="J13" s="55">
        <v>3049.792</v>
      </c>
      <c r="K13" s="58">
        <f t="shared" si="0"/>
        <v>9199.376</v>
      </c>
      <c r="L13" s="128"/>
      <c r="N13" s="70"/>
      <c r="O13" s="70"/>
      <c r="P13" s="70"/>
    </row>
    <row r="14" spans="1:16" ht="42" customHeight="1">
      <c r="A14" s="127"/>
      <c r="B14" s="114"/>
      <c r="C14" s="114"/>
      <c r="D14" s="127"/>
      <c r="E14" s="132"/>
      <c r="F14" s="134"/>
      <c r="G14" s="11">
        <v>244</v>
      </c>
      <c r="H14" s="55">
        <v>1138.689</v>
      </c>
      <c r="I14" s="55">
        <v>1662.689</v>
      </c>
      <c r="J14" s="55">
        <v>1662.689</v>
      </c>
      <c r="K14" s="58">
        <f t="shared" si="0"/>
        <v>4464.067</v>
      </c>
      <c r="L14" s="128"/>
      <c r="N14" s="70"/>
      <c r="O14" s="70"/>
      <c r="P14" s="70"/>
    </row>
    <row r="15" spans="1:16" ht="43.5" customHeight="1">
      <c r="A15" s="127"/>
      <c r="B15" s="114"/>
      <c r="C15" s="114"/>
      <c r="D15" s="127"/>
      <c r="E15" s="132"/>
      <c r="F15" s="134"/>
      <c r="G15" s="11">
        <v>852</v>
      </c>
      <c r="H15" s="55">
        <v>0</v>
      </c>
      <c r="I15" s="55">
        <v>15</v>
      </c>
      <c r="J15" s="55">
        <v>15</v>
      </c>
      <c r="K15" s="58">
        <f t="shared" si="0"/>
        <v>30</v>
      </c>
      <c r="L15" s="128"/>
      <c r="N15" s="70"/>
      <c r="O15" s="70"/>
      <c r="P15" s="70"/>
    </row>
    <row r="16" spans="1:16" ht="30.75" customHeight="1">
      <c r="A16" s="130"/>
      <c r="B16" s="130"/>
      <c r="C16" s="130"/>
      <c r="D16" s="130"/>
      <c r="E16" s="129"/>
      <c r="F16" s="135"/>
      <c r="G16" s="66">
        <v>853</v>
      </c>
      <c r="H16" s="55">
        <v>1</v>
      </c>
      <c r="I16" s="55">
        <v>15</v>
      </c>
      <c r="J16" s="55">
        <v>15</v>
      </c>
      <c r="K16" s="58">
        <f t="shared" si="0"/>
        <v>31</v>
      </c>
      <c r="L16" s="129"/>
      <c r="N16" s="18"/>
      <c r="O16" s="18"/>
      <c r="P16" s="18"/>
    </row>
    <row r="17" spans="1:12" ht="78.75">
      <c r="A17" s="11">
        <v>2</v>
      </c>
      <c r="B17" s="50" t="s">
        <v>88</v>
      </c>
      <c r="C17" s="11"/>
      <c r="D17" s="11"/>
      <c r="E17" s="11"/>
      <c r="F17" s="67"/>
      <c r="G17" s="11"/>
      <c r="H17" s="11"/>
      <c r="I17" s="11"/>
      <c r="J17" s="11"/>
      <c r="K17" s="11"/>
      <c r="L17" s="11"/>
    </row>
    <row r="18" spans="1:12" ht="126">
      <c r="A18" s="11"/>
      <c r="B18" s="50" t="s">
        <v>89</v>
      </c>
      <c r="C18" s="50" t="s">
        <v>11</v>
      </c>
      <c r="D18" s="11">
        <v>240</v>
      </c>
      <c r="E18" s="11" t="s">
        <v>60</v>
      </c>
      <c r="F18" s="67" t="s">
        <v>60</v>
      </c>
      <c r="G18" s="11" t="s">
        <v>60</v>
      </c>
      <c r="H18" s="11" t="s">
        <v>60</v>
      </c>
      <c r="I18" s="11" t="s">
        <v>60</v>
      </c>
      <c r="J18" s="11" t="s">
        <v>60</v>
      </c>
      <c r="K18" s="11" t="s">
        <v>60</v>
      </c>
      <c r="L18" s="50" t="s">
        <v>90</v>
      </c>
    </row>
    <row r="19" spans="2:6" ht="66.75" customHeight="1">
      <c r="B19" s="117"/>
      <c r="C19" s="117"/>
      <c r="D19" s="117"/>
      <c r="F19" s="68"/>
    </row>
  </sheetData>
  <sheetProtection/>
  <mergeCells count="16">
    <mergeCell ref="B19:D19"/>
    <mergeCell ref="L10:L16"/>
    <mergeCell ref="A11:A16"/>
    <mergeCell ref="B11:B16"/>
    <mergeCell ref="C11:C16"/>
    <mergeCell ref="D11:D16"/>
    <mergeCell ref="E11:E16"/>
    <mergeCell ref="F11:F16"/>
    <mergeCell ref="K2:L2"/>
    <mergeCell ref="B4:L4"/>
    <mergeCell ref="A6:A7"/>
    <mergeCell ref="B6:B7"/>
    <mergeCell ref="C6:C7"/>
    <mergeCell ref="D6:G6"/>
    <mergeCell ref="H6:K6"/>
    <mergeCell ref="L6:L7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Мария Иванова</cp:lastModifiedBy>
  <cp:lastPrinted>2017-12-18T03:24:15Z</cp:lastPrinted>
  <dcterms:created xsi:type="dcterms:W3CDTF">2013-10-31T07:03:33Z</dcterms:created>
  <dcterms:modified xsi:type="dcterms:W3CDTF">2017-12-18T03:25:11Z</dcterms:modified>
  <cp:category/>
  <cp:version/>
  <cp:contentType/>
  <cp:contentStatus/>
</cp:coreProperties>
</file>