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10" windowHeight="8820" activeTab="0"/>
  </bookViews>
  <sheets>
    <sheet name="Приложение 8" sheetId="1" r:id="rId1"/>
  </sheets>
  <definedNames>
    <definedName name="_xlnm.Print_Titles" localSheetId="0">'Приложение 8'!$12:$13</definedName>
  </definedNames>
  <calcPr fullCalcOnLoad="1"/>
</workbook>
</file>

<file path=xl/sharedStrings.xml><?xml version="1.0" encoding="utf-8"?>
<sst xmlns="http://schemas.openxmlformats.org/spreadsheetml/2006/main" count="226" uniqueCount="93">
  <si>
    <t>Код бюджетной классификации</t>
  </si>
  <si>
    <t>ГРБС</t>
  </si>
  <si>
    <t>РзПр</t>
  </si>
  <si>
    <t>ЦСР</t>
  </si>
  <si>
    <t>ВР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</si>
  <si>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</si>
  <si>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</si>
  <si>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</si>
  <si>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</si>
  <si>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2.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</si>
  <si>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</si>
  <si>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</si>
  <si>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</si>
  <si>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</si>
  <si>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</si>
  <si>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</si>
  <si>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</si>
  <si>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</si>
  <si>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</si>
  <si>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</si>
  <si>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</si>
  <si>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</si>
  <si>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</si>
  <si>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</si>
  <si>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</si>
  <si>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</si>
  <si>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</si>
  <si>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</si>
  <si>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</si>
  <si>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</si>
  <si>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</si>
  <si>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</si>
  <si>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</si>
  <si>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</si>
  <si>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0104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</si>
  <si>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</si>
  <si>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</si>
  <si>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</si>
  <si>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</si>
  <si>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</si>
  <si>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</si>
  <si>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</si>
  <si>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</si>
  <si>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</si>
  <si>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</si>
  <si>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Итого на очередной финансовый год и плановый период</t>
  </si>
  <si>
    <t>план</t>
  </si>
  <si>
    <t>№ п/п</t>
  </si>
  <si>
    <t>1.</t>
  </si>
  <si>
    <t>1.6.</t>
  </si>
  <si>
    <t>1.5.</t>
  </si>
  <si>
    <t>1.4.</t>
  </si>
  <si>
    <t>1.3.</t>
  </si>
  <si>
    <t>1.2.</t>
  </si>
  <si>
    <t>1.1.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</si>
  <si>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</si>
  <si>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</si>
  <si>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</si>
  <si>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0340083360</t>
  </si>
  <si>
    <t>0370075720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</si>
  <si>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</si>
  <si>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</si>
  <si>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</si>
  <si>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</si>
  <si>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</si>
  <si>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</si>
  <si>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>0380082950</t>
  </si>
  <si>
    <t xml:space="preserve"> 0380080460</t>
  </si>
  <si>
    <t>0380080460</t>
  </si>
  <si>
    <t xml:space="preserve"> 0380080460 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</si>
  <si>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</si>
  <si>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</si>
  <si>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</si>
  <si>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</si>
  <si>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</si>
  <si>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</si>
  <si>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</si>
  <si>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414</t>
  </si>
  <si>
    <t>03700S5720</t>
  </si>
  <si>
    <t>0380083730</t>
  </si>
  <si>
    <t>0350083500</t>
  </si>
  <si>
    <t xml:space="preserve"> 0350083950</t>
  </si>
  <si>
    <t>811</t>
  </si>
  <si>
    <t xml:space="preserve">к постановлению администрации Туруханского района 
администрации  Туруханского района </t>
  </si>
  <si>
    <t>0350084020</t>
  </si>
  <si>
    <t>0340084120</t>
  </si>
  <si>
    <t>0350084300</t>
  </si>
  <si>
    <t>0350084310</t>
  </si>
  <si>
    <t>0340084320</t>
  </si>
  <si>
    <t>0370084380</t>
  </si>
  <si>
    <t>0340084420</t>
  </si>
  <si>
    <t>Приложение № 4</t>
  </si>
  <si>
    <t xml:space="preserve">от 20.12.2021 № 900  -п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</si>
</sst>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_-* #,##0.000_р_._-;\-* #,##0.000_р_._-;_-* &quot;-&quot;???_р_._-;_-@_-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#,##0.000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96" fontId="3" fillId="33" borderId="10" xfId="59" applyNumberFormat="1" applyFont="1" applyFill="1" applyBorder="1" applyAlignment="1">
      <alignment horizontal="center" vertical="center" wrapText="1"/>
    </xf>
    <xf numFmtId="196" fontId="3" fillId="0" borderId="10" xfId="59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vertical="center" wrapText="1"/>
    </xf>
    <xf numFmtId="196" fontId="1" fillId="33" borderId="10" xfId="59" applyNumberFormat="1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right" vertical="center"/>
    </xf>
    <xf numFmtId="196" fontId="1" fillId="0" borderId="0" xfId="0" applyNumberFormat="1" applyFont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/>
    </xf>
    <xf numFmtId="196" fontId="1" fillId="34" borderId="10" xfId="59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vertical="center" wrapText="1"/>
    </xf>
    <xf numFmtId="196" fontId="1" fillId="34" borderId="10" xfId="0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center" wrapText="1"/>
    </xf>
    <xf numFmtId="196" fontId="1" fillId="34" borderId="10" xfId="59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96" fontId="3" fillId="34" borderId="10" xfId="59" applyNumberFormat="1" applyFont="1" applyFill="1" applyBorder="1" applyAlignment="1">
      <alignment horizontal="center" vertical="center" wrapText="1"/>
    </xf>
    <xf numFmtId="196" fontId="3" fillId="34" borderId="10" xfId="0" applyNumberFormat="1" applyFont="1" applyFill="1" applyBorder="1" applyAlignment="1">
      <alignment horizontal="center" vertical="center" wrapText="1"/>
    </xf>
    <xf numFmtId="199" fontId="5" fillId="34" borderId="1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B1">
      <selection activeCell="I3" sqref="I3"/>
    </sheetView>
  </sheetViews>
  <sheetFormatPr defaultColWidth="17.7109375" defaultRowHeight="12.75"/>
  <cols>
    <col min="1" max="1" width="9.140625" style="1" customWidth="1"/>
    <col min="2" max="2" width="26.7109375" style="3" customWidth="1"/>
    <col min="3" max="3" width="38.140625" style="3" customWidth="1"/>
    <col min="4" max="4" width="29.8515625" style="3" customWidth="1"/>
    <col min="5" max="5" width="6.8515625" style="3" bestFit="1" customWidth="1"/>
    <col min="6" max="6" width="11.00390625" style="3" bestFit="1" customWidth="1"/>
    <col min="7" max="7" width="13.8515625" style="3" bestFit="1" customWidth="1"/>
    <col min="8" max="8" width="5.00390625" style="3" bestFit="1" customWidth="1"/>
    <col min="9" max="9" width="18.421875" style="40" customWidth="1"/>
    <col min="10" max="10" width="15.8515625" style="3" customWidth="1"/>
    <col min="11" max="11" width="15.421875" style="3" customWidth="1"/>
    <col min="12" max="12" width="18.28125" style="3" customWidth="1"/>
    <col min="13" max="13" width="16.8515625" style="3" customWidth="1"/>
    <col min="14" max="16384" width="17.7109375" style="3" customWidth="1"/>
  </cols>
  <sheetData>
    <row r="1" spans="9:12" ht="18.75">
      <c r="I1" s="33" t="s">
        <v>91</v>
      </c>
      <c r="J1" s="32"/>
      <c r="K1" s="32"/>
      <c r="L1" s="32"/>
    </row>
    <row r="2" spans="9:12" ht="18.75">
      <c r="I2" s="47" t="s">
        <v>83</v>
      </c>
      <c r="J2" s="48"/>
      <c r="K2" s="48"/>
      <c r="L2" s="48"/>
    </row>
    <row r="3" spans="9:12" ht="18.75">
      <c r="I3" s="33" t="s">
        <v>92</v>
      </c>
      <c r="J3" s="32"/>
      <c r="K3" s="32"/>
      <c r="L3" s="32"/>
    </row>
    <row r="4" spans="9:12" ht="18.75">
      <c r="I4" s="33"/>
      <c r="J4" s="32"/>
      <c r="K4" s="32"/>
      <c r="L4" s="32"/>
    </row>
    <row r="5" spans="7:12" ht="18.75">
      <c r="G5" s="5"/>
      <c r="H5" s="5"/>
      <c r="I5" s="50" t="s">
        <v>70</v>
      </c>
      <c r="J5" s="50"/>
      <c r="K5" s="50"/>
      <c r="L5" s="50"/>
    </row>
    <row r="6" spans="7:12" ht="15.75">
      <c r="G6" s="5"/>
      <c r="H6" s="5"/>
      <c r="I6" s="50" t="s">
        <v>33</v>
      </c>
      <c r="J6" s="50"/>
      <c r="K6" s="50"/>
      <c r="L6" s="50"/>
    </row>
    <row r="7" spans="7:12" ht="15.75">
      <c r="G7" s="5"/>
      <c r="H7" s="5"/>
      <c r="I7" s="50"/>
      <c r="J7" s="50"/>
      <c r="K7" s="50"/>
      <c r="L7" s="50"/>
    </row>
    <row r="8" spans="7:12" ht="26.25" customHeight="1">
      <c r="G8" s="5"/>
      <c r="H8" s="5"/>
      <c r="I8" s="51"/>
      <c r="J8" s="51"/>
      <c r="K8" s="51"/>
      <c r="L8" s="51"/>
    </row>
    <row r="9" spans="9:12" ht="18.75">
      <c r="I9" s="33"/>
      <c r="J9" s="32"/>
      <c r="K9" s="32"/>
      <c r="L9" s="32"/>
    </row>
    <row r="10" spans="2:12" s="1" customFormat="1" ht="54" customHeight="1">
      <c r="B10" s="52" t="s">
        <v>44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2:29" ht="15.75">
      <c r="B11" s="1"/>
      <c r="C11" s="1"/>
      <c r="D11" s="1"/>
      <c r="E11" s="1"/>
      <c r="F11" s="1"/>
      <c r="G11" s="1"/>
      <c r="H11" s="1"/>
      <c r="I11" s="3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" customHeight="1">
      <c r="A12" s="41" t="s">
        <v>47</v>
      </c>
      <c r="B12" s="43" t="s">
        <v>55</v>
      </c>
      <c r="C12" s="43" t="s">
        <v>56</v>
      </c>
      <c r="D12" s="43" t="s">
        <v>57</v>
      </c>
      <c r="E12" s="41" t="s">
        <v>0</v>
      </c>
      <c r="F12" s="41"/>
      <c r="G12" s="41"/>
      <c r="H12" s="41"/>
      <c r="I12" s="35">
        <v>2021</v>
      </c>
      <c r="J12" s="2">
        <v>2022</v>
      </c>
      <c r="K12" s="2">
        <v>2023</v>
      </c>
      <c r="L12" s="43" t="s">
        <v>45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0.5" customHeight="1">
      <c r="A13" s="41"/>
      <c r="B13" s="49"/>
      <c r="C13" s="49"/>
      <c r="D13" s="49"/>
      <c r="E13" s="2" t="s">
        <v>1</v>
      </c>
      <c r="F13" s="2" t="s">
        <v>2</v>
      </c>
      <c r="G13" s="2" t="s">
        <v>3</v>
      </c>
      <c r="H13" s="2" t="s">
        <v>4</v>
      </c>
      <c r="I13" s="35" t="s">
        <v>46</v>
      </c>
      <c r="J13" s="2" t="s">
        <v>46</v>
      </c>
      <c r="K13" s="2" t="s">
        <v>46</v>
      </c>
      <c r="L13" s="4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31.5">
      <c r="A14" s="41" t="s">
        <v>48</v>
      </c>
      <c r="B14" s="43" t="s">
        <v>5</v>
      </c>
      <c r="C14" s="45" t="s">
        <v>11</v>
      </c>
      <c r="D14" s="6" t="s">
        <v>6</v>
      </c>
      <c r="E14" s="2" t="s">
        <v>10</v>
      </c>
      <c r="F14" s="2" t="s">
        <v>10</v>
      </c>
      <c r="G14" s="2" t="s">
        <v>10</v>
      </c>
      <c r="H14" s="2" t="s">
        <v>10</v>
      </c>
      <c r="I14" s="36">
        <f>I20+I23+I37+I47+I52+I60</f>
        <v>1542606.6745300004</v>
      </c>
      <c r="J14" s="15">
        <f>J20+J23+J37+J47+J52+J60</f>
        <v>1566630.629</v>
      </c>
      <c r="K14" s="15">
        <f>K20+K23+K37+K47+K52+K60</f>
        <v>1566630.629</v>
      </c>
      <c r="L14" s="15">
        <f>L20+L23+L37+L47+L52+L60</f>
        <v>4675382.932529999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42"/>
      <c r="B15" s="44"/>
      <c r="C15" s="46"/>
      <c r="D15" s="6" t="s">
        <v>7</v>
      </c>
      <c r="E15" s="11"/>
      <c r="F15" s="11"/>
      <c r="G15" s="11"/>
      <c r="H15" s="11"/>
      <c r="I15" s="27"/>
      <c r="J15" s="16"/>
      <c r="K15" s="16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>
      <c r="A16" s="42"/>
      <c r="B16" s="44"/>
      <c r="C16" s="46"/>
      <c r="D16" s="6" t="s">
        <v>19</v>
      </c>
      <c r="E16" s="11" t="s">
        <v>22</v>
      </c>
      <c r="F16" s="11"/>
      <c r="G16" s="11"/>
      <c r="H16" s="11"/>
      <c r="I16" s="27">
        <f>I20+I23+I37+I49+I50+I60+I47</f>
        <v>1542121.6745300004</v>
      </c>
      <c r="J16" s="16">
        <f>J20+J23+J37+J49+J50+J52+J60+J47</f>
        <v>1566630.629</v>
      </c>
      <c r="K16" s="16">
        <f>K20+K23+K37+K49+K50+K52+K60+K47</f>
        <v>1566630.629</v>
      </c>
      <c r="L16" s="16">
        <f>L20+L23+L37+L47+L52+L60-L17-L18-L19</f>
        <v>4674897.932529999</v>
      </c>
      <c r="M16" s="10"/>
      <c r="N16" s="1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31.5">
      <c r="A17" s="42"/>
      <c r="B17" s="44"/>
      <c r="C17" s="46"/>
      <c r="D17" s="6" t="s">
        <v>16</v>
      </c>
      <c r="E17" s="11" t="s">
        <v>31</v>
      </c>
      <c r="F17" s="11"/>
      <c r="G17" s="11"/>
      <c r="H17" s="11"/>
      <c r="I17" s="27">
        <f>I52</f>
        <v>485</v>
      </c>
      <c r="J17" s="16">
        <f>J51</f>
        <v>0</v>
      </c>
      <c r="K17" s="16">
        <f>K51</f>
        <v>0</v>
      </c>
      <c r="L17" s="16">
        <f aca="true" t="shared" si="0" ref="L17:L29">SUM(I17:K17)</f>
        <v>485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42"/>
      <c r="B18" s="44"/>
      <c r="C18" s="46"/>
      <c r="D18" s="6" t="s">
        <v>18</v>
      </c>
      <c r="E18" s="11" t="s">
        <v>24</v>
      </c>
      <c r="F18" s="11"/>
      <c r="G18" s="11"/>
      <c r="H18" s="11"/>
      <c r="I18" s="27"/>
      <c r="J18" s="16"/>
      <c r="K18" s="16"/>
      <c r="L18" s="16">
        <f t="shared" si="0"/>
        <v>0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42"/>
      <c r="B19" s="44"/>
      <c r="C19" s="46"/>
      <c r="D19" s="6" t="s">
        <v>17</v>
      </c>
      <c r="E19" s="11" t="s">
        <v>26</v>
      </c>
      <c r="F19" s="11"/>
      <c r="G19" s="11"/>
      <c r="H19" s="11"/>
      <c r="I19" s="27"/>
      <c r="J19" s="16"/>
      <c r="K19" s="16"/>
      <c r="L19" s="16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31.5" customHeight="1">
      <c r="A20" s="43" t="s">
        <v>54</v>
      </c>
      <c r="B20" s="60" t="s">
        <v>8</v>
      </c>
      <c r="C20" s="58" t="s">
        <v>37</v>
      </c>
      <c r="D20" s="12" t="s">
        <v>6</v>
      </c>
      <c r="E20" s="13"/>
      <c r="F20" s="13"/>
      <c r="G20" s="13"/>
      <c r="H20" s="13"/>
      <c r="I20" s="36">
        <f>I22</f>
        <v>5750</v>
      </c>
      <c r="J20" s="14">
        <f>J22</f>
        <v>0</v>
      </c>
      <c r="K20" s="14">
        <f>K22</f>
        <v>0</v>
      </c>
      <c r="L20" s="14">
        <f>L22</f>
        <v>5750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44"/>
      <c r="B21" s="61"/>
      <c r="C21" s="59"/>
      <c r="D21" s="12" t="s">
        <v>7</v>
      </c>
      <c r="E21" s="13"/>
      <c r="F21" s="13"/>
      <c r="G21" s="13"/>
      <c r="H21" s="13"/>
      <c r="I21" s="27"/>
      <c r="J21" s="17"/>
      <c r="K21" s="17"/>
      <c r="L21" s="14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31.5">
      <c r="A22" s="44"/>
      <c r="B22" s="61"/>
      <c r="C22" s="59"/>
      <c r="D22" s="22" t="s">
        <v>19</v>
      </c>
      <c r="E22" s="13" t="s">
        <v>22</v>
      </c>
      <c r="F22" s="13" t="s">
        <v>20</v>
      </c>
      <c r="G22" s="13" t="s">
        <v>74</v>
      </c>
      <c r="H22" s="13" t="s">
        <v>21</v>
      </c>
      <c r="I22" s="26">
        <v>5750</v>
      </c>
      <c r="J22" s="18"/>
      <c r="K22" s="18"/>
      <c r="L22" s="14">
        <f t="shared" si="0"/>
        <v>5750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1.5" customHeight="1">
      <c r="A23" s="41" t="s">
        <v>53</v>
      </c>
      <c r="B23" s="60" t="s">
        <v>9</v>
      </c>
      <c r="C23" s="58" t="s">
        <v>35</v>
      </c>
      <c r="D23" s="12" t="s">
        <v>6</v>
      </c>
      <c r="E23" s="13"/>
      <c r="F23" s="13"/>
      <c r="G23" s="13"/>
      <c r="H23" s="13"/>
      <c r="I23" s="36">
        <f>SUM(I25:I36)</f>
        <v>1463498.6369900005</v>
      </c>
      <c r="J23" s="14">
        <f>SUM(J25:J36)</f>
        <v>1497571.5429999998</v>
      </c>
      <c r="K23" s="14">
        <f>SUM(K25:K36)</f>
        <v>1497571.5429999998</v>
      </c>
      <c r="L23" s="14">
        <f t="shared" si="0"/>
        <v>4458641.72299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41"/>
      <c r="B24" s="61"/>
      <c r="C24" s="59"/>
      <c r="D24" s="12" t="s">
        <v>7</v>
      </c>
      <c r="E24" s="13"/>
      <c r="F24" s="13"/>
      <c r="G24" s="13"/>
      <c r="H24" s="13"/>
      <c r="I24" s="27"/>
      <c r="J24" s="17"/>
      <c r="K24" s="17"/>
      <c r="L24" s="14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41"/>
      <c r="B25" s="61"/>
      <c r="C25" s="59"/>
      <c r="D25" s="58" t="s">
        <v>19</v>
      </c>
      <c r="E25" s="13" t="s">
        <v>22</v>
      </c>
      <c r="F25" s="13" t="s">
        <v>25</v>
      </c>
      <c r="G25" s="13" t="s">
        <v>61</v>
      </c>
      <c r="H25" s="13" t="s">
        <v>82</v>
      </c>
      <c r="I25" s="26">
        <v>901211.9</v>
      </c>
      <c r="J25" s="26">
        <v>889689.4</v>
      </c>
      <c r="K25" s="26">
        <v>889689.4</v>
      </c>
      <c r="L25" s="14">
        <f t="shared" si="0"/>
        <v>2680590.7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41"/>
      <c r="B26" s="61"/>
      <c r="C26" s="59"/>
      <c r="D26" s="59"/>
      <c r="E26" s="13" t="s">
        <v>22</v>
      </c>
      <c r="F26" s="13" t="s">
        <v>25</v>
      </c>
      <c r="G26" s="13" t="s">
        <v>62</v>
      </c>
      <c r="H26" s="13" t="s">
        <v>82</v>
      </c>
      <c r="I26" s="26">
        <v>382993.9</v>
      </c>
      <c r="J26" s="18">
        <v>450765.5</v>
      </c>
      <c r="K26" s="18">
        <v>450765.5</v>
      </c>
      <c r="L26" s="14">
        <f t="shared" si="0"/>
        <v>1284524.9</v>
      </c>
      <c r="M26" s="2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41"/>
      <c r="B27" s="61"/>
      <c r="C27" s="59"/>
      <c r="D27" s="59"/>
      <c r="E27" s="13" t="s">
        <v>22</v>
      </c>
      <c r="F27" s="13" t="s">
        <v>23</v>
      </c>
      <c r="G27" s="13" t="s">
        <v>63</v>
      </c>
      <c r="H27" s="13" t="s">
        <v>21</v>
      </c>
      <c r="I27" s="26">
        <v>45317.7623</v>
      </c>
      <c r="J27" s="26">
        <v>41414.105</v>
      </c>
      <c r="K27" s="26">
        <v>41414.105</v>
      </c>
      <c r="L27" s="14">
        <f t="shared" si="0"/>
        <v>128145.97230000002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41"/>
      <c r="B28" s="61"/>
      <c r="C28" s="59"/>
      <c r="D28" s="59"/>
      <c r="E28" s="13" t="s">
        <v>22</v>
      </c>
      <c r="F28" s="13" t="s">
        <v>23</v>
      </c>
      <c r="G28" s="13" t="s">
        <v>63</v>
      </c>
      <c r="H28" s="13" t="s">
        <v>82</v>
      </c>
      <c r="I28" s="26">
        <v>80345.59</v>
      </c>
      <c r="J28" s="26">
        <v>81600</v>
      </c>
      <c r="K28" s="26">
        <v>81600</v>
      </c>
      <c r="L28" s="14">
        <f t="shared" si="0"/>
        <v>243545.59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41"/>
      <c r="B29" s="61"/>
      <c r="C29" s="59"/>
      <c r="D29" s="59"/>
      <c r="E29" s="13" t="s">
        <v>22</v>
      </c>
      <c r="F29" s="13" t="s">
        <v>25</v>
      </c>
      <c r="G29" s="13" t="s">
        <v>43</v>
      </c>
      <c r="H29" s="13" t="s">
        <v>21</v>
      </c>
      <c r="I29" s="26">
        <v>17222.363</v>
      </c>
      <c r="J29" s="26">
        <v>17222.363</v>
      </c>
      <c r="K29" s="26">
        <v>17222.363</v>
      </c>
      <c r="L29" s="14">
        <f t="shared" si="0"/>
        <v>51667.08900000001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41"/>
      <c r="B30" s="61"/>
      <c r="C30" s="59"/>
      <c r="D30" s="59"/>
      <c r="E30" s="13" t="s">
        <v>22</v>
      </c>
      <c r="F30" s="13" t="s">
        <v>25</v>
      </c>
      <c r="G30" s="13" t="s">
        <v>58</v>
      </c>
      <c r="H30" s="13" t="s">
        <v>82</v>
      </c>
      <c r="I30" s="26">
        <v>529.191</v>
      </c>
      <c r="J30" s="26">
        <v>420.388</v>
      </c>
      <c r="K30" s="26">
        <v>420.388</v>
      </c>
      <c r="L30" s="14">
        <f aca="true" t="shared" si="1" ref="L30:L36">SUM(I30:K30)</f>
        <v>1369.9669999999999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41"/>
      <c r="B31" s="61"/>
      <c r="C31" s="59"/>
      <c r="D31" s="59"/>
      <c r="E31" s="13" t="s">
        <v>22</v>
      </c>
      <c r="F31" s="13" t="s">
        <v>25</v>
      </c>
      <c r="G31" s="13" t="s">
        <v>58</v>
      </c>
      <c r="H31" s="13" t="s">
        <v>21</v>
      </c>
      <c r="I31" s="26">
        <v>3558.715</v>
      </c>
      <c r="J31" s="26">
        <v>3210.54</v>
      </c>
      <c r="K31" s="26">
        <v>3210.54</v>
      </c>
      <c r="L31" s="14">
        <f t="shared" si="1"/>
        <v>9979.795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41"/>
      <c r="B32" s="61"/>
      <c r="C32" s="59"/>
      <c r="D32" s="59"/>
      <c r="E32" s="13" t="s">
        <v>22</v>
      </c>
      <c r="F32" s="13" t="s">
        <v>25</v>
      </c>
      <c r="G32" s="13" t="s">
        <v>75</v>
      </c>
      <c r="H32" s="13" t="s">
        <v>82</v>
      </c>
      <c r="I32" s="26">
        <v>8543.022</v>
      </c>
      <c r="J32" s="26">
        <v>9000</v>
      </c>
      <c r="K32" s="26">
        <v>9000</v>
      </c>
      <c r="L32" s="14">
        <f t="shared" si="1"/>
        <v>26543.022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41"/>
      <c r="B33" s="61"/>
      <c r="C33" s="59"/>
      <c r="D33" s="59"/>
      <c r="E33" s="13" t="s">
        <v>22</v>
      </c>
      <c r="F33" s="13" t="s">
        <v>25</v>
      </c>
      <c r="G33" s="13" t="s">
        <v>85</v>
      </c>
      <c r="H33" s="13" t="s">
        <v>82</v>
      </c>
      <c r="I33" s="26">
        <v>1600</v>
      </c>
      <c r="J33" s="26">
        <v>1600</v>
      </c>
      <c r="K33" s="26">
        <v>1600</v>
      </c>
      <c r="L33" s="14">
        <f t="shared" si="1"/>
        <v>4800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41"/>
      <c r="B34" s="61"/>
      <c r="C34" s="59"/>
      <c r="D34" s="59"/>
      <c r="E34" s="13" t="s">
        <v>22</v>
      </c>
      <c r="F34" s="13" t="s">
        <v>25</v>
      </c>
      <c r="G34" s="13" t="s">
        <v>76</v>
      </c>
      <c r="H34" s="13" t="s">
        <v>82</v>
      </c>
      <c r="I34" s="26"/>
      <c r="J34" s="26">
        <v>2649.247</v>
      </c>
      <c r="K34" s="26">
        <v>2649.247</v>
      </c>
      <c r="L34" s="14">
        <f t="shared" si="1"/>
        <v>5298.494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41"/>
      <c r="B35" s="61"/>
      <c r="C35" s="59"/>
      <c r="D35" s="59"/>
      <c r="E35" s="13" t="s">
        <v>22</v>
      </c>
      <c r="F35" s="13" t="s">
        <v>25</v>
      </c>
      <c r="G35" s="13" t="s">
        <v>88</v>
      </c>
      <c r="H35" s="13" t="s">
        <v>82</v>
      </c>
      <c r="I35" s="26">
        <v>1483.3329</v>
      </c>
      <c r="J35" s="26"/>
      <c r="K35" s="26"/>
      <c r="L35" s="14">
        <f>SUM(I35:K35)</f>
        <v>1483.3329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41"/>
      <c r="B36" s="61"/>
      <c r="C36" s="59"/>
      <c r="D36" s="59"/>
      <c r="E36" s="13" t="s">
        <v>22</v>
      </c>
      <c r="F36" s="13" t="s">
        <v>25</v>
      </c>
      <c r="G36" s="13" t="s">
        <v>90</v>
      </c>
      <c r="H36" s="13" t="s">
        <v>21</v>
      </c>
      <c r="I36" s="26">
        <v>20692.86079</v>
      </c>
      <c r="J36" s="26"/>
      <c r="K36" s="26"/>
      <c r="L36" s="14">
        <f t="shared" si="1"/>
        <v>20692.86079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31.5">
      <c r="A37" s="41" t="s">
        <v>52</v>
      </c>
      <c r="B37" s="60" t="s">
        <v>12</v>
      </c>
      <c r="C37" s="58" t="s">
        <v>36</v>
      </c>
      <c r="D37" s="12" t="s">
        <v>6</v>
      </c>
      <c r="E37" s="13"/>
      <c r="F37" s="13"/>
      <c r="G37" s="13"/>
      <c r="H37" s="13"/>
      <c r="I37" s="36">
        <f>I39+I40+I41+I42+I46+I43+I44+I45</f>
        <v>40999.23654</v>
      </c>
      <c r="J37" s="14">
        <f>J39+J40+J41+J42+J46+J43+J44</f>
        <v>36976.8</v>
      </c>
      <c r="K37" s="14">
        <f>K39+K40+K41+K42+K46+K43+K44</f>
        <v>36976.8</v>
      </c>
      <c r="L37" s="14">
        <f>I37+J37+K37</f>
        <v>114952.83654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41"/>
      <c r="B38" s="61"/>
      <c r="C38" s="59"/>
      <c r="D38" s="12" t="s">
        <v>7</v>
      </c>
      <c r="E38" s="13"/>
      <c r="F38" s="13"/>
      <c r="G38" s="13"/>
      <c r="H38" s="13"/>
      <c r="I38" s="27"/>
      <c r="J38" s="17"/>
      <c r="K38" s="17"/>
      <c r="L38" s="14">
        <f aca="true" t="shared" si="2" ref="L38:L51">SUM(I38:K38)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41"/>
      <c r="B39" s="61"/>
      <c r="C39" s="59"/>
      <c r="D39" s="58" t="s">
        <v>19</v>
      </c>
      <c r="E39" s="13" t="s">
        <v>22</v>
      </c>
      <c r="F39" s="13" t="s">
        <v>23</v>
      </c>
      <c r="G39" s="24" t="s">
        <v>81</v>
      </c>
      <c r="H39" s="24" t="s">
        <v>24</v>
      </c>
      <c r="I39" s="27">
        <v>16424.19054</v>
      </c>
      <c r="J39" s="27">
        <v>15000</v>
      </c>
      <c r="K39" s="27">
        <v>15000</v>
      </c>
      <c r="L39" s="14">
        <f t="shared" si="2"/>
        <v>46424.190539999996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41"/>
      <c r="B40" s="61"/>
      <c r="C40" s="59"/>
      <c r="D40" s="59"/>
      <c r="E40" s="13" t="s">
        <v>22</v>
      </c>
      <c r="F40" s="13" t="s">
        <v>23</v>
      </c>
      <c r="G40" s="13" t="s">
        <v>80</v>
      </c>
      <c r="H40" s="13" t="s">
        <v>26</v>
      </c>
      <c r="I40" s="26">
        <v>150</v>
      </c>
      <c r="J40" s="26">
        <v>0</v>
      </c>
      <c r="K40" s="26">
        <v>0</v>
      </c>
      <c r="L40" s="14">
        <f t="shared" si="2"/>
        <v>150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41"/>
      <c r="B41" s="61"/>
      <c r="C41" s="59"/>
      <c r="D41" s="59"/>
      <c r="E41" s="13" t="s">
        <v>22</v>
      </c>
      <c r="F41" s="13" t="s">
        <v>23</v>
      </c>
      <c r="G41" s="13" t="s">
        <v>65</v>
      </c>
      <c r="H41" s="13" t="s">
        <v>73</v>
      </c>
      <c r="I41" s="26">
        <v>5</v>
      </c>
      <c r="J41" s="26">
        <v>5</v>
      </c>
      <c r="K41" s="26">
        <v>5</v>
      </c>
      <c r="L41" s="14">
        <f t="shared" si="2"/>
        <v>15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41"/>
      <c r="B42" s="62"/>
      <c r="C42" s="64"/>
      <c r="D42" s="64"/>
      <c r="E42" s="13" t="s">
        <v>22</v>
      </c>
      <c r="F42" s="13" t="s">
        <v>23</v>
      </c>
      <c r="G42" s="13" t="s">
        <v>64</v>
      </c>
      <c r="H42" s="13" t="s">
        <v>26</v>
      </c>
      <c r="I42" s="26">
        <v>925.65125</v>
      </c>
      <c r="J42" s="26">
        <v>1689</v>
      </c>
      <c r="K42" s="26">
        <v>1689</v>
      </c>
      <c r="L42" s="14">
        <f t="shared" si="2"/>
        <v>4303.65125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41"/>
      <c r="B43" s="62"/>
      <c r="C43" s="64"/>
      <c r="D43" s="64"/>
      <c r="E43" s="13" t="s">
        <v>22</v>
      </c>
      <c r="F43" s="13" t="s">
        <v>23</v>
      </c>
      <c r="G43" s="13" t="s">
        <v>65</v>
      </c>
      <c r="H43" s="13" t="s">
        <v>21</v>
      </c>
      <c r="I43" s="26">
        <v>7096.14875</v>
      </c>
      <c r="J43" s="26">
        <v>6332.8</v>
      </c>
      <c r="K43" s="26">
        <v>6332.8</v>
      </c>
      <c r="L43" s="14">
        <f>SUM(I43:K43)</f>
        <v>19761.74875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41"/>
      <c r="B44" s="62"/>
      <c r="C44" s="64"/>
      <c r="D44" s="64"/>
      <c r="E44" s="13" t="s">
        <v>22</v>
      </c>
      <c r="F44" s="13" t="s">
        <v>23</v>
      </c>
      <c r="G44" s="13" t="s">
        <v>84</v>
      </c>
      <c r="H44" s="13" t="s">
        <v>24</v>
      </c>
      <c r="I44" s="26">
        <v>15589.761</v>
      </c>
      <c r="J44" s="26">
        <v>13950</v>
      </c>
      <c r="K44" s="26">
        <v>13950</v>
      </c>
      <c r="L44" s="14">
        <f>SUM(I44:K44)</f>
        <v>43489.761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41"/>
      <c r="B45" s="62"/>
      <c r="C45" s="64"/>
      <c r="D45" s="64"/>
      <c r="E45" s="13" t="s">
        <v>22</v>
      </c>
      <c r="F45" s="13" t="s">
        <v>23</v>
      </c>
      <c r="G45" s="13" t="s">
        <v>86</v>
      </c>
      <c r="H45" s="13" t="s">
        <v>26</v>
      </c>
      <c r="I45" s="26">
        <v>208.485</v>
      </c>
      <c r="J45" s="26">
        <v>0</v>
      </c>
      <c r="K45" s="26">
        <v>0</v>
      </c>
      <c r="L45" s="14">
        <f>SUM(I45:K45)</f>
        <v>208.485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41"/>
      <c r="B46" s="63"/>
      <c r="C46" s="65"/>
      <c r="D46" s="65"/>
      <c r="E46" s="13" t="s">
        <v>22</v>
      </c>
      <c r="F46" s="13" t="s">
        <v>23</v>
      </c>
      <c r="G46" s="13" t="s">
        <v>87</v>
      </c>
      <c r="H46" s="13" t="s">
        <v>26</v>
      </c>
      <c r="I46" s="26">
        <v>600</v>
      </c>
      <c r="J46" s="26">
        <v>0</v>
      </c>
      <c r="K46" s="26">
        <v>0</v>
      </c>
      <c r="L46" s="14">
        <f t="shared" si="2"/>
        <v>600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1.5">
      <c r="A47" s="54" t="s">
        <v>51</v>
      </c>
      <c r="B47" s="56" t="s">
        <v>13</v>
      </c>
      <c r="C47" s="57" t="s">
        <v>38</v>
      </c>
      <c r="D47" s="12" t="s">
        <v>6</v>
      </c>
      <c r="E47" s="13"/>
      <c r="F47" s="13"/>
      <c r="G47" s="13"/>
      <c r="H47" s="13"/>
      <c r="I47" s="36">
        <f>SUM(I49:I51)</f>
        <v>0</v>
      </c>
      <c r="J47" s="14">
        <f>SUM(J49:J51)</f>
        <v>0</v>
      </c>
      <c r="K47" s="14">
        <f>SUM(K49:K51)</f>
        <v>0</v>
      </c>
      <c r="L47" s="14">
        <f t="shared" si="2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55"/>
      <c r="B48" s="56"/>
      <c r="C48" s="57"/>
      <c r="D48" s="12" t="s">
        <v>7</v>
      </c>
      <c r="E48" s="13"/>
      <c r="F48" s="13"/>
      <c r="G48" s="13"/>
      <c r="H48" s="13"/>
      <c r="I48" s="27"/>
      <c r="J48" s="17"/>
      <c r="K48" s="17"/>
      <c r="L48" s="14">
        <f t="shared" si="2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55"/>
      <c r="B49" s="56"/>
      <c r="C49" s="57"/>
      <c r="D49" s="58" t="s">
        <v>19</v>
      </c>
      <c r="E49" s="13" t="s">
        <v>22</v>
      </c>
      <c r="F49" s="13" t="s">
        <v>25</v>
      </c>
      <c r="G49" s="13" t="s">
        <v>30</v>
      </c>
      <c r="H49" s="13" t="s">
        <v>21</v>
      </c>
      <c r="I49" s="27"/>
      <c r="J49" s="17"/>
      <c r="K49" s="17"/>
      <c r="L49" s="14">
        <f t="shared" si="2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5"/>
      <c r="B50" s="56"/>
      <c r="C50" s="57"/>
      <c r="D50" s="59"/>
      <c r="E50" s="13" t="s">
        <v>22</v>
      </c>
      <c r="F50" s="13" t="s">
        <v>25</v>
      </c>
      <c r="G50" s="13" t="s">
        <v>60</v>
      </c>
      <c r="H50" s="13" t="s">
        <v>21</v>
      </c>
      <c r="I50" s="27"/>
      <c r="J50" s="17"/>
      <c r="K50" s="17"/>
      <c r="L50" s="14">
        <f t="shared" si="2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31.5">
      <c r="A51" s="55"/>
      <c r="B51" s="56"/>
      <c r="C51" s="57"/>
      <c r="D51" s="12" t="s">
        <v>16</v>
      </c>
      <c r="E51" s="13" t="s">
        <v>31</v>
      </c>
      <c r="F51" s="13" t="s">
        <v>25</v>
      </c>
      <c r="G51" s="13" t="s">
        <v>32</v>
      </c>
      <c r="H51" s="13" t="s">
        <v>26</v>
      </c>
      <c r="I51" s="27"/>
      <c r="J51" s="17"/>
      <c r="K51" s="17"/>
      <c r="L51" s="14">
        <f t="shared" si="2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43" t="s">
        <v>50</v>
      </c>
      <c r="B52" s="60" t="s">
        <v>14</v>
      </c>
      <c r="C52" s="57" t="s">
        <v>39</v>
      </c>
      <c r="D52" s="31" t="s">
        <v>6</v>
      </c>
      <c r="E52" s="13"/>
      <c r="F52" s="13"/>
      <c r="G52" s="13"/>
      <c r="H52" s="13"/>
      <c r="I52" s="37">
        <f>I55+I59+I54</f>
        <v>485</v>
      </c>
      <c r="J52" s="19">
        <f>J55+J59</f>
        <v>0</v>
      </c>
      <c r="K52" s="19">
        <f>K55+K59</f>
        <v>0</v>
      </c>
      <c r="L52" s="19">
        <f>L55+L59</f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44"/>
      <c r="B53" s="61"/>
      <c r="C53" s="57"/>
      <c r="D53" s="31" t="s">
        <v>7</v>
      </c>
      <c r="E53" s="13"/>
      <c r="F53" s="13"/>
      <c r="G53" s="13"/>
      <c r="H53" s="13"/>
      <c r="I53" s="37"/>
      <c r="J53" s="19"/>
      <c r="K53" s="19"/>
      <c r="L53" s="1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1.5">
      <c r="A54" s="44"/>
      <c r="B54" s="61"/>
      <c r="C54" s="67"/>
      <c r="D54" s="12" t="s">
        <v>16</v>
      </c>
      <c r="E54" s="13" t="s">
        <v>31</v>
      </c>
      <c r="F54" s="13" t="s">
        <v>20</v>
      </c>
      <c r="G54" s="13" t="s">
        <v>89</v>
      </c>
      <c r="H54" s="13" t="s">
        <v>21</v>
      </c>
      <c r="I54" s="27">
        <v>485</v>
      </c>
      <c r="J54" s="17"/>
      <c r="K54" s="17"/>
      <c r="L54" s="1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44"/>
      <c r="B55" s="61"/>
      <c r="C55" s="67"/>
      <c r="D55" s="58" t="s">
        <v>19</v>
      </c>
      <c r="E55" s="13" t="s">
        <v>22</v>
      </c>
      <c r="F55" s="13" t="s">
        <v>20</v>
      </c>
      <c r="G55" s="13" t="s">
        <v>59</v>
      </c>
      <c r="H55" s="13" t="s">
        <v>77</v>
      </c>
      <c r="I55" s="26">
        <v>0</v>
      </c>
      <c r="J55" s="18"/>
      <c r="K55" s="18"/>
      <c r="L55" s="14">
        <f>SUM(I55:K55)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>
      <c r="A56" s="44"/>
      <c r="B56" s="61"/>
      <c r="C56" s="67"/>
      <c r="D56" s="59"/>
      <c r="E56" s="13" t="s">
        <v>22</v>
      </c>
      <c r="F56" s="13" t="s">
        <v>20</v>
      </c>
      <c r="G56" s="13" t="s">
        <v>78</v>
      </c>
      <c r="H56" s="23" t="s">
        <v>77</v>
      </c>
      <c r="I56" s="26"/>
      <c r="J56" s="18"/>
      <c r="K56" s="18"/>
      <c r="L56" s="1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>
      <c r="A57" s="44"/>
      <c r="B57" s="61"/>
      <c r="C57" s="67"/>
      <c r="D57" s="59"/>
      <c r="E57" s="13" t="s">
        <v>22</v>
      </c>
      <c r="F57" s="13" t="s">
        <v>34</v>
      </c>
      <c r="G57" s="13" t="s">
        <v>66</v>
      </c>
      <c r="H57" s="13" t="s">
        <v>24</v>
      </c>
      <c r="I57" s="26"/>
      <c r="J57" s="18"/>
      <c r="K57" s="18"/>
      <c r="L57" s="1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>
      <c r="A58" s="44"/>
      <c r="B58" s="61"/>
      <c r="C58" s="67"/>
      <c r="D58" s="59"/>
      <c r="E58" s="13"/>
      <c r="F58" s="13"/>
      <c r="G58" s="13"/>
      <c r="H58" s="13"/>
      <c r="I58" s="26"/>
      <c r="J58" s="18"/>
      <c r="K58" s="18"/>
      <c r="L58" s="1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44"/>
      <c r="B59" s="61"/>
      <c r="C59" s="67"/>
      <c r="D59" s="66"/>
      <c r="E59" s="13"/>
      <c r="F59" s="13"/>
      <c r="G59" s="13"/>
      <c r="H59" s="23"/>
      <c r="I59" s="26">
        <v>0</v>
      </c>
      <c r="J59" s="18"/>
      <c r="K59" s="20"/>
      <c r="L59" s="14">
        <f>SUM(I59:K59)</f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1.5">
      <c r="A60" s="54" t="s">
        <v>49</v>
      </c>
      <c r="B60" s="56" t="s">
        <v>15</v>
      </c>
      <c r="C60" s="68" t="s">
        <v>40</v>
      </c>
      <c r="D60" s="31" t="s">
        <v>6</v>
      </c>
      <c r="E60" s="13"/>
      <c r="F60" s="13"/>
      <c r="G60" s="13"/>
      <c r="H60" s="13"/>
      <c r="I60" s="37">
        <f>I62+I63+I65+I66+I70+I64+I67+I69+I68</f>
        <v>31873.801</v>
      </c>
      <c r="J60" s="19">
        <f>J62+J63+J65+J66+J70+J64+J67+J69+J68</f>
        <v>32082.286</v>
      </c>
      <c r="K60" s="19">
        <f>K62+K63+K65+K66+K70+K64+K67+K69+K68</f>
        <v>32082.286</v>
      </c>
      <c r="L60" s="19">
        <f>L62+L63+L65+L66+L70+L64+L67+L69+L68</f>
        <v>96038.373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54"/>
      <c r="B61" s="56"/>
      <c r="C61" s="68"/>
      <c r="D61" s="31" t="s">
        <v>7</v>
      </c>
      <c r="E61" s="13"/>
      <c r="F61" s="13"/>
      <c r="G61" s="13"/>
      <c r="H61" s="13"/>
      <c r="I61" s="37"/>
      <c r="J61" s="19"/>
      <c r="K61" s="19"/>
      <c r="L61" s="1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55"/>
      <c r="B62" s="69"/>
      <c r="C62" s="64"/>
      <c r="D62" s="58" t="s">
        <v>19</v>
      </c>
      <c r="E62" s="13" t="s">
        <v>22</v>
      </c>
      <c r="F62" s="13" t="s">
        <v>27</v>
      </c>
      <c r="G62" s="13" t="s">
        <v>67</v>
      </c>
      <c r="H62" s="13" t="s">
        <v>28</v>
      </c>
      <c r="I62" s="28">
        <v>17124.35046</v>
      </c>
      <c r="J62" s="28">
        <v>15802.716</v>
      </c>
      <c r="K62" s="28">
        <v>15802.716</v>
      </c>
      <c r="L62" s="14">
        <f aca="true" t="shared" si="3" ref="L62:L70">SUM(I62:K62)</f>
        <v>48729.78246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>
      <c r="A63" s="55"/>
      <c r="B63" s="69"/>
      <c r="C63" s="64"/>
      <c r="D63" s="64"/>
      <c r="E63" s="13" t="s">
        <v>22</v>
      </c>
      <c r="F63" s="13" t="s">
        <v>27</v>
      </c>
      <c r="G63" s="13" t="s">
        <v>68</v>
      </c>
      <c r="H63" s="13" t="s">
        <v>29</v>
      </c>
      <c r="I63" s="28">
        <v>2232.13393</v>
      </c>
      <c r="J63" s="28">
        <v>2367.352</v>
      </c>
      <c r="K63" s="28">
        <v>2367.352</v>
      </c>
      <c r="L63" s="14">
        <f t="shared" si="3"/>
        <v>6966.83793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55"/>
      <c r="B64" s="69"/>
      <c r="C64" s="64"/>
      <c r="D64" s="64"/>
      <c r="E64" s="13" t="s">
        <v>22</v>
      </c>
      <c r="F64" s="13" t="s">
        <v>27</v>
      </c>
      <c r="G64" s="13" t="s">
        <v>68</v>
      </c>
      <c r="H64" s="13" t="s">
        <v>42</v>
      </c>
      <c r="I64" s="29">
        <v>5010.421</v>
      </c>
      <c r="J64" s="29">
        <v>4772.421</v>
      </c>
      <c r="K64" s="29">
        <v>4772.421</v>
      </c>
      <c r="L64" s="14">
        <f t="shared" si="3"/>
        <v>14555.263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55"/>
      <c r="B65" s="69"/>
      <c r="C65" s="64"/>
      <c r="D65" s="64"/>
      <c r="E65" s="13" t="s">
        <v>22</v>
      </c>
      <c r="F65" s="13" t="s">
        <v>27</v>
      </c>
      <c r="G65" s="13" t="s">
        <v>69</v>
      </c>
      <c r="H65" s="13" t="s">
        <v>22</v>
      </c>
      <c r="I65" s="29">
        <v>1769.02685</v>
      </c>
      <c r="J65" s="29">
        <v>1764.645</v>
      </c>
      <c r="K65" s="29">
        <v>1764.645</v>
      </c>
      <c r="L65" s="14">
        <f t="shared" si="3"/>
        <v>5298.316849999999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55"/>
      <c r="B66" s="69"/>
      <c r="C66" s="64"/>
      <c r="D66" s="64"/>
      <c r="E66" s="13" t="s">
        <v>22</v>
      </c>
      <c r="F66" s="13" t="s">
        <v>27</v>
      </c>
      <c r="G66" s="13" t="s">
        <v>67</v>
      </c>
      <c r="H66" s="13" t="s">
        <v>26</v>
      </c>
      <c r="I66" s="29">
        <v>2231.66276</v>
      </c>
      <c r="J66" s="29">
        <v>2215.152</v>
      </c>
      <c r="K66" s="29">
        <v>2215.152</v>
      </c>
      <c r="L66" s="14">
        <f t="shared" si="3"/>
        <v>6661.96676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55"/>
      <c r="B67" s="69"/>
      <c r="C67" s="64"/>
      <c r="D67" s="64"/>
      <c r="E67" s="13" t="s">
        <v>22</v>
      </c>
      <c r="F67" s="13" t="s">
        <v>27</v>
      </c>
      <c r="G67" s="13" t="s">
        <v>68</v>
      </c>
      <c r="H67" s="13" t="s">
        <v>72</v>
      </c>
      <c r="I67" s="29"/>
      <c r="J67" s="29">
        <v>10</v>
      </c>
      <c r="K67" s="29">
        <v>10</v>
      </c>
      <c r="L67" s="14">
        <f t="shared" si="3"/>
        <v>20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55"/>
      <c r="B68" s="69"/>
      <c r="C68" s="64"/>
      <c r="D68" s="64"/>
      <c r="E68" s="13" t="s">
        <v>22</v>
      </c>
      <c r="F68" s="13" t="s">
        <v>27</v>
      </c>
      <c r="G68" s="13" t="s">
        <v>68</v>
      </c>
      <c r="H68" s="13" t="s">
        <v>41</v>
      </c>
      <c r="I68" s="29"/>
      <c r="J68" s="29">
        <v>0</v>
      </c>
      <c r="K68" s="29">
        <v>0</v>
      </c>
      <c r="L68" s="14">
        <f t="shared" si="3"/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55"/>
      <c r="B69" s="69"/>
      <c r="C69" s="64"/>
      <c r="D69" s="64"/>
      <c r="E69" s="13" t="s">
        <v>22</v>
      </c>
      <c r="F69" s="13" t="s">
        <v>27</v>
      </c>
      <c r="G69" s="13" t="s">
        <v>68</v>
      </c>
      <c r="H69" s="13" t="s">
        <v>73</v>
      </c>
      <c r="I69" s="29">
        <v>0</v>
      </c>
      <c r="J69" s="29">
        <v>0</v>
      </c>
      <c r="K69" s="29">
        <v>0</v>
      </c>
      <c r="L69" s="14">
        <f>SUM(I69:K69)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55"/>
      <c r="B70" s="69"/>
      <c r="C70" s="64"/>
      <c r="D70" s="64"/>
      <c r="E70" s="13" t="s">
        <v>22</v>
      </c>
      <c r="F70" s="13" t="s">
        <v>71</v>
      </c>
      <c r="G70" s="13" t="s">
        <v>79</v>
      </c>
      <c r="H70" s="13" t="s">
        <v>26</v>
      </c>
      <c r="I70" s="30">
        <v>3506.206</v>
      </c>
      <c r="J70" s="29">
        <v>5150</v>
      </c>
      <c r="K70" s="29">
        <v>5150</v>
      </c>
      <c r="L70" s="14">
        <f t="shared" si="3"/>
        <v>13806.206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55"/>
      <c r="B71" s="69"/>
      <c r="C71" s="65"/>
      <c r="D71" s="65"/>
      <c r="E71" s="13" t="s">
        <v>22</v>
      </c>
      <c r="F71" s="13" t="s">
        <v>27</v>
      </c>
      <c r="G71" s="13" t="s">
        <v>68</v>
      </c>
      <c r="H71" s="13" t="s">
        <v>73</v>
      </c>
      <c r="I71" s="38">
        <v>0</v>
      </c>
      <c r="J71" s="25">
        <v>0</v>
      </c>
      <c r="K71" s="25">
        <v>0</v>
      </c>
      <c r="L71" s="14">
        <f>SUM(I71:K71)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8"/>
      <c r="C72" s="9"/>
      <c r="D72" s="7"/>
      <c r="E72" s="4"/>
      <c r="F72" s="4"/>
      <c r="G72" s="4"/>
      <c r="H72" s="4"/>
      <c r="I72" s="39"/>
      <c r="J72" s="4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3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3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3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3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3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3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3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3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3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3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3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3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3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3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3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3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3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3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3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3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3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3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3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3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3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3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3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3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5.75">
      <c r="B101" s="1"/>
      <c r="C101" s="1"/>
      <c r="D101" s="1"/>
      <c r="E101" s="1"/>
      <c r="F101" s="1"/>
      <c r="G101" s="1"/>
      <c r="H101" s="1"/>
      <c r="I101" s="3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5.75">
      <c r="B102" s="1"/>
      <c r="C102" s="1"/>
      <c r="D102" s="1"/>
      <c r="E102" s="1"/>
      <c r="F102" s="1"/>
      <c r="G102" s="1"/>
      <c r="H102" s="1"/>
      <c r="I102" s="3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</sheetData>
  <sheetProtection/>
  <mergeCells count="36">
    <mergeCell ref="A60:A71"/>
    <mergeCell ref="D62:D71"/>
    <mergeCell ref="D55:D59"/>
    <mergeCell ref="B52:B59"/>
    <mergeCell ref="A52:A59"/>
    <mergeCell ref="C52:C59"/>
    <mergeCell ref="C60:C71"/>
    <mergeCell ref="B60:B71"/>
    <mergeCell ref="C23:C36"/>
    <mergeCell ref="D25:D36"/>
    <mergeCell ref="A37:A46"/>
    <mergeCell ref="B37:B46"/>
    <mergeCell ref="C37:C46"/>
    <mergeCell ref="D39:D46"/>
    <mergeCell ref="A23:A36"/>
    <mergeCell ref="B23:B36"/>
    <mergeCell ref="A47:A51"/>
    <mergeCell ref="B47:B51"/>
    <mergeCell ref="C12:C13"/>
    <mergeCell ref="D12:D13"/>
    <mergeCell ref="L12:L13"/>
    <mergeCell ref="C47:C51"/>
    <mergeCell ref="D49:D50"/>
    <mergeCell ref="A20:A22"/>
    <mergeCell ref="B20:B22"/>
    <mergeCell ref="C20:C22"/>
    <mergeCell ref="A12:A13"/>
    <mergeCell ref="A14:A19"/>
    <mergeCell ref="B14:B19"/>
    <mergeCell ref="C14:C19"/>
    <mergeCell ref="I2:L2"/>
    <mergeCell ref="B12:B13"/>
    <mergeCell ref="I5:L5"/>
    <mergeCell ref="I6:L8"/>
    <mergeCell ref="E12:H12"/>
    <mergeCell ref="B10:L10"/>
  </mergeCells>
  <printOptions/>
  <pageMargins left="0.6" right="0.31496062992125984" top="1.1811023622047245" bottom="0.5118110236220472" header="0.31496062992125984" footer="0.2362204724409449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2021-12-21T03:25:12Z</cp:lastPrinted>
  <dcterms:created xsi:type="dcterms:W3CDTF">1996-10-08T23:32:33Z</dcterms:created>
  <dcterms:modified xsi:type="dcterms:W3CDTF">2021-12-21T03:25:17Z</dcterms:modified>
  <cp:category/>
  <cp:version/>
  <cp:contentType/>
  <cp:contentStatus/>
</cp:coreProperties>
</file>