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управление экономики\Транспорт изм\"/>
    </mc:Choice>
  </mc:AlternateContent>
  <bookViews>
    <workbookView xWindow="0" yWindow="0" windowWidth="21570" windowHeight="8160" tabRatio="899" activeTab="3"/>
  </bookViews>
  <sheets>
    <sheet name="пр к ПП1" sheetId="8" r:id="rId1"/>
    <sheet name="пр к ПП3" sheetId="16" r:id="rId2"/>
    <sheet name="пр 6 к МП" sheetId="5" r:id="rId3"/>
    <sheet name="пр 7 к МП" sheetId="6" r:id="rId4"/>
  </sheets>
  <definedNames>
    <definedName name="_xlnm._FilterDatabase" localSheetId="0" hidden="1">'пр к ПП1'!$A$10:$L$22</definedName>
    <definedName name="_xlnm._FilterDatabase" localSheetId="1" hidden="1">'пр к ПП3'!$A$10:$L$14</definedName>
    <definedName name="_xlnm.Print_Titles" localSheetId="2">'пр 6 к МП'!$14:$16</definedName>
    <definedName name="_xlnm.Print_Titles" localSheetId="3">'пр 7 к МП'!$16:$18</definedName>
    <definedName name="_xlnm.Print_Titles" localSheetId="0">'пр к ПП1'!$10:$12</definedName>
    <definedName name="_xlnm.Print_Titles" localSheetId="1">'пр к ПП3'!$10:$11</definedName>
    <definedName name="_xlnm.Print_Area" localSheetId="2">'пр 6 к МП'!$A$1:$L$39</definedName>
    <definedName name="_xlnm.Print_Area" localSheetId="3">'пр 7 к МП'!$A$1:$M$53</definedName>
    <definedName name="_xlnm.Print_Area" localSheetId="0">'пр к ПП1'!$A$1:$L$31</definedName>
    <definedName name="_xlnm.Print_Area" localSheetId="1">'пр к ПП3'!$A$1:$L$22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6" l="1"/>
  <c r="H47" i="6" l="1"/>
  <c r="J11" i="8" l="1"/>
  <c r="I11" i="8"/>
  <c r="H11" i="8"/>
  <c r="J11" i="16"/>
  <c r="I11" i="16"/>
  <c r="H11" i="16"/>
  <c r="J14" i="5"/>
  <c r="K14" i="5"/>
  <c r="I14" i="5"/>
  <c r="L66" i="6" l="1"/>
  <c r="L60" i="6"/>
  <c r="K66" i="6"/>
  <c r="K60" i="6"/>
  <c r="L68" i="6" l="1"/>
  <c r="L62" i="6"/>
  <c r="K62" i="6"/>
  <c r="K68" i="6"/>
  <c r="J21" i="16" l="1"/>
  <c r="I21" i="16"/>
  <c r="H21" i="16"/>
  <c r="K20" i="16"/>
  <c r="K21" i="16" l="1"/>
  <c r="I19" i="16" l="1"/>
  <c r="J19" i="16"/>
  <c r="H19" i="16"/>
  <c r="I17" i="16"/>
  <c r="J17" i="16"/>
  <c r="H17" i="16"/>
  <c r="H22" i="16" l="1"/>
  <c r="I22" i="16"/>
  <c r="K17" i="16"/>
  <c r="K19" i="16"/>
  <c r="J22" i="16"/>
  <c r="K61" i="6" l="1"/>
  <c r="K67" i="6"/>
  <c r="L61" i="6"/>
  <c r="L67" i="6"/>
  <c r="K22" i="16"/>
  <c r="H21" i="6"/>
  <c r="H22" i="6"/>
  <c r="H23" i="6"/>
  <c r="H24" i="6"/>
  <c r="H25" i="6"/>
  <c r="H40" i="6"/>
  <c r="H33" i="6"/>
  <c r="H26" i="6"/>
  <c r="H19" i="6" l="1"/>
  <c r="K59" i="6" l="1"/>
  <c r="K65" i="6"/>
  <c r="L65" i="6" l="1"/>
  <c r="L59" i="6"/>
  <c r="I51" i="5" l="1"/>
  <c r="I57" i="5" l="1"/>
  <c r="J57" i="5" l="1"/>
  <c r="K57" i="5" l="1"/>
  <c r="J51" i="5"/>
  <c r="E22" i="6"/>
  <c r="K51" i="5" l="1"/>
  <c r="I40" i="6" l="1"/>
  <c r="E30" i="5"/>
  <c r="E39" i="5" s="1"/>
  <c r="E35" i="5"/>
  <c r="K18" i="16"/>
  <c r="K16" i="16"/>
  <c r="K15" i="16"/>
  <c r="J67" i="6" l="1"/>
  <c r="J61" i="6"/>
  <c r="I55" i="5"/>
  <c r="I67" i="6"/>
  <c r="M61" i="6" l="1"/>
  <c r="M67" i="6"/>
  <c r="I49" i="5"/>
  <c r="J56" i="5"/>
  <c r="J50" i="5"/>
  <c r="K56" i="5"/>
  <c r="K50" i="5"/>
  <c r="I23" i="6" l="1"/>
  <c r="I21" i="6"/>
  <c r="G22" i="6" l="1"/>
  <c r="G23" i="6"/>
  <c r="F22" i="6" l="1"/>
  <c r="F23" i="6"/>
  <c r="E23" i="6" l="1"/>
  <c r="E26" i="6"/>
  <c r="I22" i="6" l="1"/>
  <c r="I26" i="6"/>
  <c r="I65" i="6" l="1"/>
  <c r="I25" i="16" l="1"/>
  <c r="J25" i="16"/>
  <c r="H25" i="16"/>
  <c r="G47" i="6" l="1"/>
  <c r="F47" i="6"/>
  <c r="E47" i="6"/>
  <c r="G40" i="6"/>
  <c r="F40" i="6"/>
  <c r="E40" i="6"/>
  <c r="G33" i="6"/>
  <c r="F33" i="6"/>
  <c r="E33" i="6"/>
  <c r="G26" i="6"/>
  <c r="F26" i="6"/>
  <c r="E21" i="6"/>
  <c r="F21" i="6"/>
  <c r="G21" i="6"/>
  <c r="E24" i="6"/>
  <c r="F24" i="6"/>
  <c r="G24" i="6"/>
  <c r="E25" i="6"/>
  <c r="F25" i="6"/>
  <c r="G25" i="6"/>
  <c r="G19" i="6" l="1"/>
  <c r="E19" i="6"/>
  <c r="F19" i="6"/>
  <c r="E34" i="5" l="1"/>
  <c r="J5" i="6"/>
  <c r="J5" i="5"/>
  <c r="I26" i="16"/>
  <c r="J26" i="16"/>
  <c r="H26" i="16"/>
  <c r="K26" i="16" l="1"/>
  <c r="I47" i="6" l="1"/>
  <c r="I25" i="6"/>
  <c r="I24" i="6"/>
  <c r="C47" i="6"/>
  <c r="C40" i="6"/>
  <c r="C33" i="6"/>
  <c r="C26" i="6"/>
  <c r="E29" i="5"/>
  <c r="E38" i="5" s="1"/>
  <c r="E26" i="5"/>
  <c r="E31" i="5" s="1"/>
  <c r="E25" i="5"/>
  <c r="J59" i="6" l="1"/>
  <c r="J65" i="6"/>
  <c r="I68" i="6"/>
  <c r="I48" i="5"/>
  <c r="K25" i="16"/>
  <c r="M65" i="6" l="1"/>
  <c r="M59" i="6"/>
  <c r="I50" i="5"/>
  <c r="I56" i="5"/>
  <c r="K54" i="5"/>
  <c r="K48" i="5"/>
  <c r="J54" i="5"/>
  <c r="J48" i="5"/>
  <c r="I54" i="5"/>
  <c r="J55" i="5" l="1"/>
  <c r="J49" i="5"/>
  <c r="L56" i="5"/>
  <c r="L50" i="5"/>
  <c r="L54" i="5"/>
  <c r="L48" i="5"/>
  <c r="I33" i="6"/>
  <c r="J68" i="6" l="1"/>
  <c r="J62" i="6"/>
  <c r="L51" i="5"/>
  <c r="I19" i="6"/>
  <c r="I66" i="6"/>
  <c r="L57" i="5"/>
  <c r="M68" i="6" l="1"/>
  <c r="M62" i="6"/>
  <c r="J66" i="6"/>
  <c r="J60" i="6"/>
  <c r="K49" i="5"/>
  <c r="K55" i="5"/>
  <c r="M66" i="6" l="1"/>
  <c r="M60" i="6"/>
  <c r="L55" i="5"/>
  <c r="L49" i="5"/>
</calcChain>
</file>

<file path=xl/sharedStrings.xml><?xml version="1.0" encoding="utf-8"?>
<sst xmlns="http://schemas.openxmlformats.org/spreadsheetml/2006/main" count="365" uniqueCount="114">
  <si>
    <t>ИНФОРМАЦИЯ</t>
  </si>
  <si>
    <t>ПЕРЕЧЕНЬ</t>
  </si>
  <si>
    <t>1.1.</t>
  </si>
  <si>
    <t>Подпрограмма 1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</si>
  <si>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</si>
  <si>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</si>
  <si>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</si>
  <si>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</si>
  <si>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</si>
  <si>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</si>
  <si>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</si>
  <si>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</si>
  <si>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</si>
  <si>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</si>
  <si>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</si>
  <si>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</si>
  <si>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</si>
  <si>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</si>
  <si>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</si>
  <si>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</si>
  <si>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</si>
  <si>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</si>
  <si>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</si>
  <si>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</si>
  <si>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</si>
  <si>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</si>
  <si>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</si>
  <si>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</si>
  <si>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</si>
  <si>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</si>
  <si>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</si>
  <si>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</si>
  <si>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</si>
  <si>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</si>
  <si>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</si>
  <si>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</si>
  <si>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</si>
  <si>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2020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</si>
  <si>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</si>
  <si>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</si>
  <si>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Администрация Туруханского района</t>
  </si>
  <si>
    <t>Управление ЖКХ и строительства администрации Туруханского района</t>
  </si>
  <si>
    <t>мероприятий подпрограммы 3 «Безопасность дорожного движения в Туруханском районе»</t>
  </si>
  <si>
    <t>1.2.</t>
  </si>
  <si>
    <t>1.3.</t>
  </si>
  <si>
    <t>1.4.</t>
  </si>
  <si>
    <t>Подпрограмма 2</t>
  </si>
  <si>
    <t>Подпрограмма 3</t>
  </si>
  <si>
    <t>Подпрограмма 4</t>
  </si>
  <si>
    <t>Территориальное управление администрации Туруханского района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</si>
  <si>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</si>
  <si>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</si>
  <si>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</si>
  <si>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</si>
  <si>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</si>
  <si>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</si>
  <si>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</si>
  <si>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</si>
  <si>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</si>
  <si>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</si>
  <si>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</si>
  <si>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</si>
  <si>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</si>
  <si>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</si>
  <si>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</si>
  <si>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Развитие связи на территории Туруханского района</t>
  </si>
  <si>
    <t>Приложение № 6</t>
  </si>
  <si>
    <t>Приложение № 7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</si>
  <si>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</si>
  <si>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</si>
  <si>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</si>
  <si>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</si>
  <si>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</si>
  <si>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3 «Безопасность дорожного движения в Туруханском районе»</t>
  </si>
  <si>
    <t>тыс. рублей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</si>
  <si>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</si>
  <si>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</si>
  <si>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</si>
  <si>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</si>
  <si>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</si>
  <si>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</si>
  <si>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 xml:space="preserve"> </t>
  </si>
  <si>
    <t>0910075080</t>
  </si>
  <si>
    <t>0910075090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</si>
  <si>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</si>
  <si>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</si>
  <si>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</si>
  <si>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</si>
  <si>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</si>
  <si>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</si>
  <si>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Проведение мероприятий, направленных на обеспечение безопасного участия детей в дорожном движении</t>
  </si>
  <si>
    <t>1.5.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</si>
  <si>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</si>
  <si>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</si>
  <si>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</si>
  <si>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</si>
  <si>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</si>
  <si>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</si>
  <si>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</si>
  <si>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</si>
  <si>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</si>
  <si>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</si>
  <si>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</si>
  <si>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</si>
  <si>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</si>
  <si>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</si>
  <si>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</si>
  <si>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</si>
  <si>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</si>
  <si>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093R374920</t>
  </si>
  <si>
    <t>Приложение № 4
к постановлению 
администрации  Туруханского района 
от 24.09.2019 № 749 -п</t>
  </si>
  <si>
    <t>Приложение № 1
к постановлению 
администрации  Туруханского района 
от 24.09.2019 № 749 -п</t>
  </si>
  <si>
    <t>Приложение № 2
к постановлению 
администрации  Туруханского района 
от 24.09.2019 № 749 -п</t>
  </si>
  <si>
    <t>Приложение № 3
к постановлению 
администрации  Туруханского района 
от 24.09.2019 № 749 -п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</si>
</sst>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#,##0.000"/>
    <numFmt numFmtId="168" formatCode="_-* #,##0.000_р_._-;\-* #,##0.000_р_._-;_-* &quot;-&quot;???_р_._-;_-@_-"/>
  </numFmts>
  <fonts count="12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2"/>
      <charset val="204"/>
    </font>
    <font>
      <sz val="11"/>
      <name val="Times New Roman"/>
      <family val="2"/>
      <charset val="204"/>
    </font>
    <font>
      <b/>
      <sz val="14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/>
    <xf numFmtId="2" fontId="3" fillId="0" borderId="0" xfId="0" applyNumberFormat="1" applyFont="1" applyFill="1" applyAlignment="1">
      <alignment vertical="center"/>
    </xf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167" fontId="6" fillId="3" borderId="1" xfId="2" applyNumberFormat="1" applyFont="1" applyFill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167" fontId="4" fillId="3" borderId="1" xfId="2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2" fillId="3" borderId="1" xfId="2" applyNumberFormat="1" applyFont="1" applyFill="1" applyBorder="1" applyAlignment="1">
      <alignment vertical="center" wrapText="1"/>
    </xf>
    <xf numFmtId="167" fontId="2" fillId="3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vertical="center" wrapText="1"/>
    </xf>
    <xf numFmtId="168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2" fontId="11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5" fontId="8" fillId="4" borderId="1" xfId="2" applyNumberFormat="1" applyFont="1" applyFill="1" applyBorder="1" applyAlignment="1">
      <alignment horizontal="left" vertical="center" wrapText="1"/>
    </xf>
    <xf numFmtId="168" fontId="2" fillId="0" borderId="0" xfId="0" applyNumberFormat="1" applyFont="1"/>
    <xf numFmtId="49" fontId="8" fillId="2" borderId="1" xfId="0" applyNumberFormat="1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vertical="center" wrapText="1"/>
    </xf>
    <xf numFmtId="0" fontId="3" fillId="0" borderId="6" xfId="0" applyFont="1" applyBorder="1"/>
    <xf numFmtId="0" fontId="3" fillId="0" borderId="0" xfId="0" applyFont="1" applyBorder="1"/>
    <xf numFmtId="0" fontId="3" fillId="0" borderId="5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2" fillId="0" borderId="1" xfId="2" applyFont="1" applyFill="1" applyBorder="1" applyAlignment="1">
      <alignment horizontal="center" vertical="center" wrapText="1"/>
    </xf>
    <xf numFmtId="164" fontId="8" fillId="4" borderId="1" xfId="2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8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8" fontId="2" fillId="3" borderId="0" xfId="0" applyNumberFormat="1" applyFont="1" applyFill="1"/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3"/>
  <sheetViews>
    <sheetView view="pageBreakPreview" zoomScale="70" zoomScaleNormal="55" zoomScaleSheetLayoutView="70" workbookViewId="0">
      <selection activeCell="K1" sqref="K1:L1"/>
    </sheetView>
  </sheetViews>
  <sheetFormatPr defaultRowHeight="18.75" outlineLevelRow="1" x14ac:dyDescent="0.25"/>
  <cols>
    <col min="1" max="1" width="4.75" style="69" customWidth="1"/>
    <col min="2" max="2" width="49.625" style="11" customWidth="1"/>
    <col min="3" max="3" width="25.125" style="11" customWidth="1"/>
    <col min="4" max="5" width="7.375" style="11" customWidth="1"/>
    <col min="6" max="6" width="17.75" style="11" customWidth="1"/>
    <col min="7" max="7" width="5.75" style="11" customWidth="1"/>
    <col min="8" max="10" width="13.75" style="11" bestFit="1" customWidth="1"/>
    <col min="11" max="11" width="20" style="11" customWidth="1"/>
    <col min="12" max="12" width="24.5" style="11" customWidth="1"/>
    <col min="13" max="13" width="57.625" style="11" customWidth="1"/>
    <col min="14" max="14" width="24" style="11" customWidth="1"/>
    <col min="15" max="16384" width="9" style="11"/>
  </cols>
  <sheetData>
    <row r="1" spans="1:12" ht="84" customHeight="1" outlineLevel="1" x14ac:dyDescent="0.3">
      <c r="K1" s="96" t="s">
        <v>111</v>
      </c>
      <c r="L1" s="96"/>
    </row>
    <row r="2" spans="1:12" outlineLevel="1" x14ac:dyDescent="0.25"/>
    <row r="3" spans="1:12" outlineLevel="1" x14ac:dyDescent="0.25"/>
    <row r="4" spans="1:12" ht="121.5" customHeight="1" x14ac:dyDescent="0.25">
      <c r="K4" s="97" t="s">
        <v>72</v>
      </c>
      <c r="L4" s="97"/>
    </row>
    <row r="7" spans="1:12" x14ac:dyDescent="0.25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00" t="s">
        <v>39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10" spans="1:12" ht="42.75" customHeight="1" x14ac:dyDescent="0.25">
      <c r="A10" s="94" t="s">
        <v>4</v>
      </c>
      <c r="B10" s="94" t="s">
        <v>31</v>
      </c>
      <c r="C10" s="94" t="s">
        <v>81</v>
      </c>
      <c r="D10" s="94" t="s">
        <v>8</v>
      </c>
      <c r="E10" s="94"/>
      <c r="F10" s="94"/>
      <c r="G10" s="94"/>
      <c r="H10" s="94" t="s">
        <v>32</v>
      </c>
      <c r="I10" s="94"/>
      <c r="J10" s="94"/>
      <c r="K10" s="94"/>
      <c r="L10" s="94" t="s">
        <v>33</v>
      </c>
    </row>
    <row r="11" spans="1:12" ht="77.25" customHeight="1" x14ac:dyDescent="0.25">
      <c r="A11" s="94"/>
      <c r="B11" s="94"/>
      <c r="C11" s="94"/>
      <c r="D11" s="68" t="s">
        <v>10</v>
      </c>
      <c r="E11" s="68" t="s">
        <v>11</v>
      </c>
      <c r="F11" s="68" t="s">
        <v>12</v>
      </c>
      <c r="G11" s="68" t="s">
        <v>13</v>
      </c>
      <c r="H11" s="76" t="str">
        <f>'пр 7 к МП'!J$16</f>
        <v>2019 год</v>
      </c>
      <c r="I11" s="76" t="str">
        <f>'пр 7 к МП'!K$16</f>
        <v>2020 год</v>
      </c>
      <c r="J11" s="76" t="str">
        <f>'пр 7 к МП'!L$16</f>
        <v>2021 год</v>
      </c>
      <c r="K11" s="68" t="s">
        <v>34</v>
      </c>
      <c r="L11" s="94"/>
    </row>
    <row r="12" spans="1:12" x14ac:dyDescent="0.25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</row>
    <row r="13" spans="1:12" s="41" customFormat="1" ht="41.25" customHeight="1" x14ac:dyDescent="0.25">
      <c r="A13" s="95" t="s">
        <v>68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s="41" customFormat="1" ht="19.5" customHeight="1" x14ac:dyDescent="0.25">
      <c r="A14" s="95" t="s">
        <v>69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ht="63" x14ac:dyDescent="0.25">
      <c r="A15" s="91" t="s">
        <v>2</v>
      </c>
      <c r="B15" s="89" t="s">
        <v>80</v>
      </c>
      <c r="C15" s="81" t="s">
        <v>41</v>
      </c>
      <c r="D15" s="85">
        <v>247</v>
      </c>
      <c r="E15" s="85" t="s">
        <v>38</v>
      </c>
      <c r="F15" s="56" t="s">
        <v>82</v>
      </c>
      <c r="G15" s="85">
        <v>540</v>
      </c>
      <c r="H15" s="22">
        <v>26370.2</v>
      </c>
      <c r="I15" s="22">
        <v>27398.6</v>
      </c>
      <c r="J15" s="22">
        <v>28467.1</v>
      </c>
      <c r="K15" s="23">
        <v>82235.899999999994</v>
      </c>
      <c r="L15" s="86" t="s">
        <v>64</v>
      </c>
    </row>
    <row r="16" spans="1:12" x14ac:dyDescent="0.25">
      <c r="A16" s="92"/>
      <c r="B16" s="90"/>
      <c r="C16" s="49" t="s">
        <v>97</v>
      </c>
      <c r="D16" s="49" t="s">
        <v>15</v>
      </c>
      <c r="E16" s="49" t="s">
        <v>15</v>
      </c>
      <c r="F16" s="49" t="s">
        <v>15</v>
      </c>
      <c r="G16" s="44" t="s">
        <v>15</v>
      </c>
      <c r="H16" s="50">
        <v>26370.2</v>
      </c>
      <c r="I16" s="50">
        <v>27398.6</v>
      </c>
      <c r="J16" s="50">
        <v>28467.1</v>
      </c>
      <c r="K16" s="50">
        <v>82235.899999999994</v>
      </c>
      <c r="L16" s="87"/>
    </row>
    <row r="17" spans="1:14" ht="63" x14ac:dyDescent="0.25">
      <c r="A17" s="91" t="s">
        <v>43</v>
      </c>
      <c r="B17" s="89" t="s">
        <v>79</v>
      </c>
      <c r="C17" s="81" t="s">
        <v>41</v>
      </c>
      <c r="D17" s="85">
        <v>247</v>
      </c>
      <c r="E17" s="85" t="s">
        <v>38</v>
      </c>
      <c r="F17" s="56" t="s">
        <v>83</v>
      </c>
      <c r="G17" s="85">
        <v>540</v>
      </c>
      <c r="H17" s="22">
        <v>11636.1</v>
      </c>
      <c r="I17" s="22">
        <v>13994.7</v>
      </c>
      <c r="J17" s="22">
        <v>13994.7</v>
      </c>
      <c r="K17" s="23">
        <v>39625.5</v>
      </c>
      <c r="L17" s="87"/>
    </row>
    <row r="18" spans="1:14" x14ac:dyDescent="0.25">
      <c r="A18" s="92"/>
      <c r="B18" s="90"/>
      <c r="C18" s="49" t="s">
        <v>97</v>
      </c>
      <c r="D18" s="49" t="s">
        <v>15</v>
      </c>
      <c r="E18" s="49" t="s">
        <v>15</v>
      </c>
      <c r="F18" s="49" t="s">
        <v>15</v>
      </c>
      <c r="G18" s="49" t="s">
        <v>15</v>
      </c>
      <c r="H18" s="50">
        <v>11636.1</v>
      </c>
      <c r="I18" s="50">
        <v>13994.7</v>
      </c>
      <c r="J18" s="50">
        <v>13994.7</v>
      </c>
      <c r="K18" s="50">
        <v>39625.5</v>
      </c>
      <c r="L18" s="88"/>
    </row>
    <row r="19" spans="1:14" ht="47.25" customHeight="1" x14ac:dyDescent="0.25">
      <c r="A19" s="86" t="s">
        <v>44</v>
      </c>
      <c r="B19" s="89" t="s">
        <v>57</v>
      </c>
      <c r="C19" s="81" t="s">
        <v>49</v>
      </c>
      <c r="D19" s="85">
        <v>242</v>
      </c>
      <c r="E19" s="86" t="s">
        <v>38</v>
      </c>
      <c r="F19" s="98" t="s">
        <v>99</v>
      </c>
      <c r="G19" s="86">
        <v>244</v>
      </c>
      <c r="H19" s="22">
        <v>4220.6229999999996</v>
      </c>
      <c r="I19" s="22">
        <v>1650.83</v>
      </c>
      <c r="J19" s="22">
        <v>1650.83</v>
      </c>
      <c r="K19" s="23">
        <v>7522.2829999999994</v>
      </c>
      <c r="L19" s="86" t="s">
        <v>64</v>
      </c>
    </row>
    <row r="20" spans="1:14" ht="63" x14ac:dyDescent="0.25">
      <c r="A20" s="87"/>
      <c r="B20" s="93"/>
      <c r="C20" s="81" t="s">
        <v>41</v>
      </c>
      <c r="D20" s="85">
        <v>247</v>
      </c>
      <c r="E20" s="88"/>
      <c r="F20" s="99"/>
      <c r="G20" s="88"/>
      <c r="H20" s="22">
        <v>4000</v>
      </c>
      <c r="I20" s="22">
        <v>4000</v>
      </c>
      <c r="J20" s="22">
        <v>4000</v>
      </c>
      <c r="K20" s="23">
        <v>12000</v>
      </c>
      <c r="L20" s="87"/>
      <c r="N20" s="34"/>
    </row>
    <row r="21" spans="1:14" x14ac:dyDescent="0.25">
      <c r="A21" s="88"/>
      <c r="B21" s="90"/>
      <c r="C21" s="49" t="s">
        <v>97</v>
      </c>
      <c r="D21" s="49" t="s">
        <v>15</v>
      </c>
      <c r="E21" s="49" t="s">
        <v>15</v>
      </c>
      <c r="F21" s="49" t="s">
        <v>15</v>
      </c>
      <c r="G21" s="49" t="s">
        <v>15</v>
      </c>
      <c r="H21" s="50">
        <v>8220.6229999999996</v>
      </c>
      <c r="I21" s="50">
        <v>5650.83</v>
      </c>
      <c r="J21" s="50">
        <v>5650.83</v>
      </c>
      <c r="K21" s="50">
        <v>19522.282999999999</v>
      </c>
      <c r="L21" s="88"/>
      <c r="N21" s="34"/>
    </row>
    <row r="22" spans="1:14" s="12" customFormat="1" ht="70.5" customHeight="1" x14ac:dyDescent="0.25">
      <c r="A22" s="86" t="s">
        <v>45</v>
      </c>
      <c r="B22" s="89" t="s">
        <v>58</v>
      </c>
      <c r="C22" s="81" t="s">
        <v>41</v>
      </c>
      <c r="D22" s="85">
        <v>247</v>
      </c>
      <c r="E22" s="85" t="s">
        <v>38</v>
      </c>
      <c r="F22" s="56" t="s">
        <v>100</v>
      </c>
      <c r="G22" s="85">
        <v>540</v>
      </c>
      <c r="H22" s="22">
        <v>2238.7550000000001</v>
      </c>
      <c r="I22" s="22">
        <v>2238.7550000000001</v>
      </c>
      <c r="J22" s="22">
        <v>2238.7550000000001</v>
      </c>
      <c r="K22" s="23">
        <v>6716.2650000000003</v>
      </c>
      <c r="L22" s="86" t="s">
        <v>63</v>
      </c>
    </row>
    <row r="23" spans="1:14" s="12" customFormat="1" x14ac:dyDescent="0.25">
      <c r="A23" s="88"/>
      <c r="B23" s="90"/>
      <c r="C23" s="49" t="s">
        <v>97</v>
      </c>
      <c r="D23" s="49" t="s">
        <v>15</v>
      </c>
      <c r="E23" s="49" t="s">
        <v>15</v>
      </c>
      <c r="F23" s="49" t="s">
        <v>15</v>
      </c>
      <c r="G23" s="49" t="s">
        <v>15</v>
      </c>
      <c r="H23" s="50">
        <v>2238.7550000000001</v>
      </c>
      <c r="I23" s="50">
        <v>2238.7550000000001</v>
      </c>
      <c r="J23" s="50">
        <v>2238.7550000000001</v>
      </c>
      <c r="K23" s="50">
        <v>6716.2650000000003</v>
      </c>
      <c r="L23" s="88"/>
    </row>
    <row r="24" spans="1:14" s="12" customFormat="1" ht="34.5" customHeight="1" x14ac:dyDescent="0.25">
      <c r="A24" s="86" t="s">
        <v>91</v>
      </c>
      <c r="B24" s="89" t="s">
        <v>105</v>
      </c>
      <c r="C24" s="86" t="s">
        <v>41</v>
      </c>
      <c r="D24" s="86">
        <v>247</v>
      </c>
      <c r="E24" s="86" t="s">
        <v>38</v>
      </c>
      <c r="F24" s="56" t="s">
        <v>106</v>
      </c>
      <c r="G24" s="86">
        <v>244</v>
      </c>
      <c r="H24" s="22">
        <v>19900</v>
      </c>
      <c r="I24" s="22"/>
      <c r="J24" s="22"/>
      <c r="K24" s="23">
        <v>19900</v>
      </c>
      <c r="L24" s="86" t="s">
        <v>64</v>
      </c>
    </row>
    <row r="25" spans="1:14" s="12" customFormat="1" ht="34.5" customHeight="1" x14ac:dyDescent="0.25">
      <c r="A25" s="87"/>
      <c r="B25" s="93"/>
      <c r="C25" s="88"/>
      <c r="D25" s="88"/>
      <c r="E25" s="88"/>
      <c r="F25" s="56" t="s">
        <v>107</v>
      </c>
      <c r="G25" s="88"/>
      <c r="H25" s="22">
        <v>39.799999999999997</v>
      </c>
      <c r="I25" s="22"/>
      <c r="J25" s="22"/>
      <c r="K25" s="23">
        <v>39.799999999999997</v>
      </c>
      <c r="L25" s="87"/>
    </row>
    <row r="26" spans="1:14" s="12" customFormat="1" x14ac:dyDescent="0.25">
      <c r="A26" s="88"/>
      <c r="B26" s="90"/>
      <c r="C26" s="49" t="s">
        <v>97</v>
      </c>
      <c r="D26" s="49" t="s">
        <v>15</v>
      </c>
      <c r="E26" s="49" t="s">
        <v>15</v>
      </c>
      <c r="F26" s="49" t="s">
        <v>15</v>
      </c>
      <c r="G26" s="49" t="s">
        <v>15</v>
      </c>
      <c r="H26" s="50">
        <v>19939.8</v>
      </c>
      <c r="I26" s="50">
        <v>0</v>
      </c>
      <c r="J26" s="50">
        <v>0</v>
      </c>
      <c r="K26" s="50">
        <v>19939.8</v>
      </c>
      <c r="L26" s="88"/>
    </row>
    <row r="27" spans="1:14" s="12" customFormat="1" ht="71.25" customHeight="1" x14ac:dyDescent="0.25">
      <c r="A27" s="86" t="s">
        <v>96</v>
      </c>
      <c r="B27" s="89" t="s">
        <v>104</v>
      </c>
      <c r="C27" s="81" t="s">
        <v>41</v>
      </c>
      <c r="D27" s="85">
        <v>247</v>
      </c>
      <c r="E27" s="85" t="s">
        <v>38</v>
      </c>
      <c r="F27" s="56" t="s">
        <v>101</v>
      </c>
      <c r="G27" s="85">
        <v>244</v>
      </c>
      <c r="H27" s="22">
        <v>12450</v>
      </c>
      <c r="I27" s="22">
        <v>12450</v>
      </c>
      <c r="J27" s="22">
        <v>12450</v>
      </c>
      <c r="K27" s="23">
        <v>37350</v>
      </c>
      <c r="L27" s="86" t="s">
        <v>98</v>
      </c>
    </row>
    <row r="28" spans="1:14" s="12" customFormat="1" x14ac:dyDescent="0.25">
      <c r="A28" s="88"/>
      <c r="B28" s="90"/>
      <c r="C28" s="49" t="s">
        <v>97</v>
      </c>
      <c r="D28" s="49" t="s">
        <v>15</v>
      </c>
      <c r="E28" s="49" t="s">
        <v>15</v>
      </c>
      <c r="F28" s="49" t="s">
        <v>15</v>
      </c>
      <c r="G28" s="49" t="s">
        <v>15</v>
      </c>
      <c r="H28" s="50">
        <v>12450</v>
      </c>
      <c r="I28" s="50">
        <v>12450</v>
      </c>
      <c r="J28" s="50">
        <v>12450</v>
      </c>
      <c r="K28" s="50">
        <v>37350</v>
      </c>
      <c r="L28" s="88"/>
    </row>
    <row r="29" spans="1:14" s="12" customFormat="1" ht="90" hidden="1" customHeight="1" outlineLevel="1" x14ac:dyDescent="0.25">
      <c r="A29" s="86" t="s">
        <v>103</v>
      </c>
      <c r="B29" s="89" t="s">
        <v>102</v>
      </c>
      <c r="C29" s="78" t="s">
        <v>41</v>
      </c>
      <c r="D29" s="85">
        <v>247</v>
      </c>
      <c r="E29" s="85" t="s">
        <v>38</v>
      </c>
      <c r="F29" s="80"/>
      <c r="G29" s="85">
        <v>244</v>
      </c>
      <c r="H29" s="22"/>
      <c r="I29" s="22"/>
      <c r="J29" s="22"/>
      <c r="K29" s="23">
        <v>0</v>
      </c>
      <c r="L29" s="79"/>
    </row>
    <row r="30" spans="1:14" s="12" customFormat="1" ht="18.75" hidden="1" customHeight="1" outlineLevel="1" x14ac:dyDescent="0.25">
      <c r="A30" s="88"/>
      <c r="B30" s="90"/>
      <c r="C30" s="49" t="s">
        <v>97</v>
      </c>
      <c r="D30" s="49" t="s">
        <v>15</v>
      </c>
      <c r="E30" s="49" t="s">
        <v>15</v>
      </c>
      <c r="F30" s="49" t="s">
        <v>15</v>
      </c>
      <c r="G30" s="49" t="s">
        <v>15</v>
      </c>
      <c r="H30" s="50">
        <v>0</v>
      </c>
      <c r="I30" s="50">
        <v>0</v>
      </c>
      <c r="J30" s="50">
        <v>0</v>
      </c>
      <c r="K30" s="50">
        <v>0</v>
      </c>
      <c r="L30" s="79"/>
    </row>
    <row r="31" spans="1:14" s="42" customFormat="1" collapsed="1" x14ac:dyDescent="0.25">
      <c r="A31" s="45"/>
      <c r="B31" s="46" t="s">
        <v>62</v>
      </c>
      <c r="C31" s="45" t="s">
        <v>15</v>
      </c>
      <c r="D31" s="45" t="s">
        <v>15</v>
      </c>
      <c r="E31" s="45" t="s">
        <v>15</v>
      </c>
      <c r="F31" s="45" t="s">
        <v>15</v>
      </c>
      <c r="G31" s="45" t="s">
        <v>15</v>
      </c>
      <c r="H31" s="47">
        <v>80855.478000000003</v>
      </c>
      <c r="I31" s="47">
        <v>61732.885000000002</v>
      </c>
      <c r="J31" s="47">
        <v>62801.385000000002</v>
      </c>
      <c r="K31" s="47">
        <v>205389.74799999999</v>
      </c>
      <c r="L31" s="45" t="s">
        <v>15</v>
      </c>
    </row>
    <row r="32" spans="1:14" s="12" customFormat="1" x14ac:dyDescent="0.25">
      <c r="A32" s="13"/>
    </row>
    <row r="36" spans="8:11" x14ac:dyDescent="0.25">
      <c r="H36" s="20"/>
      <c r="I36" s="20"/>
      <c r="J36" s="20"/>
      <c r="K36" s="20"/>
    </row>
    <row r="37" spans="8:11" x14ac:dyDescent="0.25">
      <c r="H37" s="20"/>
      <c r="I37" s="20"/>
      <c r="J37" s="20"/>
      <c r="K37" s="20"/>
    </row>
    <row r="38" spans="8:11" x14ac:dyDescent="0.25">
      <c r="H38" s="20"/>
      <c r="I38" s="20"/>
      <c r="J38" s="20"/>
      <c r="K38" s="20"/>
    </row>
    <row r="39" spans="8:11" x14ac:dyDescent="0.25">
      <c r="H39" s="20"/>
      <c r="I39" s="20"/>
      <c r="J39" s="20"/>
      <c r="K39" s="20"/>
    </row>
    <row r="40" spans="8:11" x14ac:dyDescent="0.25">
      <c r="H40" s="43"/>
      <c r="I40" s="43"/>
      <c r="J40" s="43"/>
      <c r="K40" s="43"/>
    </row>
    <row r="41" spans="8:11" x14ac:dyDescent="0.25">
      <c r="H41" s="20"/>
      <c r="I41" s="20"/>
      <c r="J41" s="20"/>
      <c r="K41" s="20"/>
    </row>
    <row r="42" spans="8:11" x14ac:dyDescent="0.25">
      <c r="H42" s="20"/>
      <c r="I42" s="20"/>
      <c r="J42" s="20"/>
      <c r="K42" s="20"/>
    </row>
    <row r="43" spans="8:11" x14ac:dyDescent="0.25">
      <c r="H43" s="20"/>
      <c r="I43" s="20"/>
      <c r="J43" s="20"/>
      <c r="K43" s="20"/>
    </row>
  </sheetData>
  <mergeCells count="38">
    <mergeCell ref="C24:C25"/>
    <mergeCell ref="D24:D25"/>
    <mergeCell ref="E24:E25"/>
    <mergeCell ref="G24:G25"/>
    <mergeCell ref="A29:A30"/>
    <mergeCell ref="B29:B30"/>
    <mergeCell ref="A27:A28"/>
    <mergeCell ref="B27:B28"/>
    <mergeCell ref="L27:L28"/>
    <mergeCell ref="A24:A26"/>
    <mergeCell ref="B24:B26"/>
    <mergeCell ref="L24:L26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L10:L11"/>
    <mergeCell ref="A14:L14"/>
    <mergeCell ref="A13:L13"/>
    <mergeCell ref="B15:B16"/>
    <mergeCell ref="A15:A16"/>
    <mergeCell ref="L15:L18"/>
    <mergeCell ref="L19:L21"/>
    <mergeCell ref="L22:L23"/>
    <mergeCell ref="B17:B18"/>
    <mergeCell ref="A17:A18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"/>
  <sheetViews>
    <sheetView view="pageBreakPreview" zoomScale="85" zoomScaleNormal="85" zoomScaleSheetLayoutView="85" workbookViewId="0">
      <selection activeCell="K1" sqref="K1:L1"/>
    </sheetView>
  </sheetViews>
  <sheetFormatPr defaultRowHeight="18.75" outlineLevelRow="2" x14ac:dyDescent="0.25"/>
  <cols>
    <col min="1" max="1" width="4.75" style="72" customWidth="1"/>
    <col min="2" max="2" width="38.625" style="11" customWidth="1"/>
    <col min="3" max="3" width="23.5" style="11" customWidth="1"/>
    <col min="4" max="4" width="6.125" style="11" customWidth="1"/>
    <col min="5" max="5" width="6.875" style="11" customWidth="1"/>
    <col min="6" max="6" width="12" style="11" customWidth="1"/>
    <col min="7" max="7" width="5.75" style="11" customWidth="1"/>
    <col min="8" max="10" width="9.625" style="11" customWidth="1"/>
    <col min="11" max="11" width="17" style="11" customWidth="1"/>
    <col min="12" max="12" width="24.5" style="11" customWidth="1"/>
    <col min="13" max="16384" width="9" style="11"/>
  </cols>
  <sheetData>
    <row r="1" spans="1:12" ht="84" customHeight="1" outlineLevel="1" x14ac:dyDescent="0.3">
      <c r="K1" s="96" t="s">
        <v>112</v>
      </c>
      <c r="L1" s="96"/>
    </row>
    <row r="2" spans="1:12" outlineLevel="1" x14ac:dyDescent="0.25"/>
    <row r="3" spans="1:12" outlineLevel="1" x14ac:dyDescent="0.25"/>
    <row r="4" spans="1:12" ht="88.5" customHeight="1" x14ac:dyDescent="0.25">
      <c r="K4" s="97" t="s">
        <v>73</v>
      </c>
      <c r="L4" s="97"/>
    </row>
    <row r="7" spans="1:12" x14ac:dyDescent="0.25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x14ac:dyDescent="0.25">
      <c r="A8" s="100" t="s">
        <v>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10" spans="1:12" s="14" customFormat="1" ht="15.75" x14ac:dyDescent="0.25">
      <c r="A10" s="94" t="s">
        <v>4</v>
      </c>
      <c r="B10" s="94" t="s">
        <v>31</v>
      </c>
      <c r="C10" s="94" t="s">
        <v>10</v>
      </c>
      <c r="D10" s="94" t="s">
        <v>8</v>
      </c>
      <c r="E10" s="94"/>
      <c r="F10" s="94"/>
      <c r="G10" s="94"/>
      <c r="H10" s="94" t="s">
        <v>32</v>
      </c>
      <c r="I10" s="94"/>
      <c r="J10" s="94"/>
      <c r="K10" s="94"/>
      <c r="L10" s="94" t="s">
        <v>33</v>
      </c>
    </row>
    <row r="11" spans="1:12" s="14" customFormat="1" ht="93" customHeight="1" x14ac:dyDescent="0.25">
      <c r="A11" s="94"/>
      <c r="B11" s="94"/>
      <c r="C11" s="94"/>
      <c r="D11" s="71" t="s">
        <v>10</v>
      </c>
      <c r="E11" s="71" t="s">
        <v>11</v>
      </c>
      <c r="F11" s="71" t="s">
        <v>12</v>
      </c>
      <c r="G11" s="71" t="s">
        <v>13</v>
      </c>
      <c r="H11" s="76" t="str">
        <f>'пр 7 к МП'!J$16</f>
        <v>2019 год</v>
      </c>
      <c r="I11" s="76" t="str">
        <f>'пр 7 к МП'!K$16</f>
        <v>2020 год</v>
      </c>
      <c r="J11" s="76" t="str">
        <f>'пр 7 к МП'!L$16</f>
        <v>2021 год</v>
      </c>
      <c r="K11" s="71" t="s">
        <v>34</v>
      </c>
      <c r="L11" s="94"/>
    </row>
    <row r="12" spans="1:12" s="14" customFormat="1" ht="15.75" x14ac:dyDescent="0.25">
      <c r="A12" s="71">
        <v>1</v>
      </c>
      <c r="B12" s="71">
        <v>2</v>
      </c>
      <c r="C12" s="71">
        <v>3</v>
      </c>
      <c r="D12" s="71">
        <v>4</v>
      </c>
      <c r="E12" s="71">
        <v>5</v>
      </c>
      <c r="F12" s="71">
        <v>6</v>
      </c>
      <c r="G12" s="71">
        <v>7</v>
      </c>
      <c r="H12" s="71">
        <v>8</v>
      </c>
      <c r="I12" s="71">
        <v>9</v>
      </c>
      <c r="J12" s="71">
        <v>10</v>
      </c>
      <c r="K12" s="71">
        <v>11</v>
      </c>
      <c r="L12" s="71">
        <v>12</v>
      </c>
    </row>
    <row r="13" spans="1:12" s="15" customFormat="1" ht="18.75" customHeight="1" x14ac:dyDescent="0.25">
      <c r="A13" s="104" t="s">
        <v>70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s="15" customFormat="1" ht="15.75" x14ac:dyDescent="0.25">
      <c r="A14" s="104" t="s">
        <v>71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s="16" customFormat="1" ht="32.25" hidden="1" customHeight="1" outlineLevel="2" x14ac:dyDescent="0.25">
      <c r="A15" s="94" t="s">
        <v>2</v>
      </c>
      <c r="B15" s="101" t="s">
        <v>90</v>
      </c>
      <c r="C15" s="101" t="s">
        <v>78</v>
      </c>
      <c r="D15" s="102">
        <v>243</v>
      </c>
      <c r="E15" s="103" t="s">
        <v>76</v>
      </c>
      <c r="F15" s="75" t="s">
        <v>75</v>
      </c>
      <c r="G15" s="102">
        <v>244</v>
      </c>
      <c r="H15" s="60">
        <v>0</v>
      </c>
      <c r="I15" s="60">
        <v>0</v>
      </c>
      <c r="J15" s="60">
        <v>0</v>
      </c>
      <c r="K15" s="60">
        <f>SUM(H15:J15)</f>
        <v>0</v>
      </c>
      <c r="L15" s="94"/>
    </row>
    <row r="16" spans="1:12" s="16" customFormat="1" ht="32.25" hidden="1" customHeight="1" outlineLevel="2" x14ac:dyDescent="0.25">
      <c r="A16" s="94"/>
      <c r="B16" s="101"/>
      <c r="C16" s="101"/>
      <c r="D16" s="102"/>
      <c r="E16" s="103"/>
      <c r="F16" s="75" t="s">
        <v>77</v>
      </c>
      <c r="G16" s="102"/>
      <c r="H16" s="60">
        <v>0</v>
      </c>
      <c r="I16" s="60">
        <v>0</v>
      </c>
      <c r="J16" s="60">
        <v>0</v>
      </c>
      <c r="K16" s="60">
        <f>SUM(H16:J16)</f>
        <v>0</v>
      </c>
      <c r="L16" s="94"/>
    </row>
    <row r="17" spans="1:12" s="16" customFormat="1" ht="15.75" hidden="1" outlineLevel="2" x14ac:dyDescent="0.25">
      <c r="A17" s="94"/>
      <c r="B17" s="101"/>
      <c r="C17" s="62" t="s">
        <v>84</v>
      </c>
      <c r="D17" s="49" t="s">
        <v>15</v>
      </c>
      <c r="E17" s="49" t="s">
        <v>15</v>
      </c>
      <c r="F17" s="49" t="s">
        <v>15</v>
      </c>
      <c r="G17" s="49" t="s">
        <v>15</v>
      </c>
      <c r="H17" s="65">
        <f>H15+H16</f>
        <v>0</v>
      </c>
      <c r="I17" s="65">
        <f t="shared" ref="I17:J17" si="0">I15+I16</f>
        <v>0</v>
      </c>
      <c r="J17" s="65">
        <f t="shared" si="0"/>
        <v>0</v>
      </c>
      <c r="K17" s="65">
        <f t="shared" ref="K17" si="1">SUM(H17:J17)</f>
        <v>0</v>
      </c>
      <c r="L17" s="94"/>
    </row>
    <row r="18" spans="1:12" s="16" customFormat="1" ht="72" customHeight="1" outlineLevel="1" collapsed="1" x14ac:dyDescent="0.25">
      <c r="A18" s="94" t="s">
        <v>2</v>
      </c>
      <c r="B18" s="101" t="s">
        <v>108</v>
      </c>
      <c r="C18" s="82" t="s">
        <v>41</v>
      </c>
      <c r="D18" s="83">
        <v>247</v>
      </c>
      <c r="E18" s="84" t="s">
        <v>38</v>
      </c>
      <c r="F18" s="84" t="s">
        <v>109</v>
      </c>
      <c r="G18" s="83">
        <v>540</v>
      </c>
      <c r="H18" s="60">
        <v>220.5</v>
      </c>
      <c r="I18" s="60">
        <v>0</v>
      </c>
      <c r="J18" s="60">
        <v>0</v>
      </c>
      <c r="K18" s="60">
        <f t="shared" ref="K18" si="2">SUM(H18:J18)</f>
        <v>220.5</v>
      </c>
      <c r="L18" s="94"/>
    </row>
    <row r="19" spans="1:12" s="16" customFormat="1" ht="15.75" outlineLevel="1" x14ac:dyDescent="0.25">
      <c r="A19" s="94"/>
      <c r="B19" s="101"/>
      <c r="C19" s="62" t="s">
        <v>97</v>
      </c>
      <c r="D19" s="49" t="s">
        <v>15</v>
      </c>
      <c r="E19" s="49" t="s">
        <v>15</v>
      </c>
      <c r="F19" s="49" t="s">
        <v>15</v>
      </c>
      <c r="G19" s="49" t="s">
        <v>15</v>
      </c>
      <c r="H19" s="65">
        <f>H18</f>
        <v>220.5</v>
      </c>
      <c r="I19" s="65">
        <f t="shared" ref="I19:J19" si="3">I18</f>
        <v>0</v>
      </c>
      <c r="J19" s="65">
        <f t="shared" si="3"/>
        <v>0</v>
      </c>
      <c r="K19" s="65">
        <f t="shared" ref="K19:K22" si="4">SUM(H19:J19)</f>
        <v>220.5</v>
      </c>
      <c r="L19" s="94"/>
    </row>
    <row r="20" spans="1:12" s="16" customFormat="1" ht="63" outlineLevel="1" x14ac:dyDescent="0.25">
      <c r="A20" s="94" t="s">
        <v>43</v>
      </c>
      <c r="B20" s="101" t="s">
        <v>92</v>
      </c>
      <c r="C20" s="73" t="s">
        <v>93</v>
      </c>
      <c r="D20" s="74">
        <v>244</v>
      </c>
      <c r="E20" s="75" t="s">
        <v>38</v>
      </c>
      <c r="F20" s="75" t="s">
        <v>94</v>
      </c>
      <c r="G20" s="74">
        <v>244</v>
      </c>
      <c r="H20" s="60">
        <v>0</v>
      </c>
      <c r="I20" s="60">
        <v>0</v>
      </c>
      <c r="J20" s="60">
        <v>0</v>
      </c>
      <c r="K20" s="60">
        <f t="shared" si="4"/>
        <v>0</v>
      </c>
      <c r="L20" s="71"/>
    </row>
    <row r="21" spans="1:12" s="16" customFormat="1" ht="15.75" outlineLevel="1" x14ac:dyDescent="0.25">
      <c r="A21" s="94"/>
      <c r="B21" s="101"/>
      <c r="C21" s="62" t="s">
        <v>97</v>
      </c>
      <c r="D21" s="49" t="s">
        <v>15</v>
      </c>
      <c r="E21" s="49" t="s">
        <v>15</v>
      </c>
      <c r="F21" s="49" t="s">
        <v>15</v>
      </c>
      <c r="G21" s="49" t="s">
        <v>15</v>
      </c>
      <c r="H21" s="65">
        <f>H20</f>
        <v>0</v>
      </c>
      <c r="I21" s="65">
        <f t="shared" ref="I21:J21" si="5">I20</f>
        <v>0</v>
      </c>
      <c r="J21" s="65">
        <f t="shared" si="5"/>
        <v>0</v>
      </c>
      <c r="K21" s="65">
        <f t="shared" si="4"/>
        <v>0</v>
      </c>
      <c r="L21" s="71"/>
    </row>
    <row r="22" spans="1:12" x14ac:dyDescent="0.25">
      <c r="A22" s="45"/>
      <c r="B22" s="46" t="s">
        <v>62</v>
      </c>
      <c r="C22" s="45" t="s">
        <v>15</v>
      </c>
      <c r="D22" s="45" t="s">
        <v>15</v>
      </c>
      <c r="E22" s="45" t="s">
        <v>15</v>
      </c>
      <c r="F22" s="45" t="s">
        <v>15</v>
      </c>
      <c r="G22" s="45" t="s">
        <v>15</v>
      </c>
      <c r="H22" s="61">
        <f>H17+H19</f>
        <v>220.5</v>
      </c>
      <c r="I22" s="61">
        <f t="shared" ref="I22:J22" si="6">I17+I19</f>
        <v>0</v>
      </c>
      <c r="J22" s="61">
        <f t="shared" si="6"/>
        <v>0</v>
      </c>
      <c r="K22" s="61">
        <f t="shared" si="4"/>
        <v>220.5</v>
      </c>
      <c r="L22" s="45" t="s">
        <v>15</v>
      </c>
    </row>
    <row r="25" spans="1:12" x14ac:dyDescent="0.25">
      <c r="H25" s="20">
        <f>H18/1000</f>
        <v>0.2205</v>
      </c>
      <c r="I25" s="20">
        <f>I18/1000</f>
        <v>0</v>
      </c>
      <c r="J25" s="20">
        <f>J18/1000</f>
        <v>0</v>
      </c>
      <c r="K25" s="20">
        <f>K18/1000</f>
        <v>0.2205</v>
      </c>
    </row>
    <row r="26" spans="1:12" x14ac:dyDescent="0.25">
      <c r="H26" s="20">
        <f>H22/1000</f>
        <v>0.2205</v>
      </c>
      <c r="I26" s="20">
        <f t="shared" ref="I26:K26" si="7">I22/1000</f>
        <v>0</v>
      </c>
      <c r="J26" s="20">
        <f t="shared" si="7"/>
        <v>0</v>
      </c>
      <c r="K26" s="20">
        <f t="shared" si="7"/>
        <v>0.2205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7"/>
  <sheetViews>
    <sheetView view="pageBreakPreview" zoomScale="70" zoomScaleNormal="70" zoomScaleSheetLayoutView="70" zoomScalePageLayoutView="85" workbookViewId="0">
      <selection activeCell="J1" sqref="J1:L1"/>
    </sheetView>
  </sheetViews>
  <sheetFormatPr defaultRowHeight="15.75" outlineLevelRow="1" x14ac:dyDescent="0.25"/>
  <cols>
    <col min="1" max="1" width="4.875" style="2" customWidth="1"/>
    <col min="2" max="2" width="16.625" style="1" customWidth="1"/>
    <col min="3" max="3" width="17.375" style="1" customWidth="1"/>
    <col min="4" max="4" width="25.625" style="1" customWidth="1"/>
    <col min="5" max="5" width="9" style="2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customHeight="1" outlineLevel="1" x14ac:dyDescent="0.3">
      <c r="J1" s="96" t="s">
        <v>113</v>
      </c>
      <c r="K1" s="96"/>
      <c r="L1" s="96"/>
    </row>
    <row r="2" spans="1:12" outlineLevel="1" x14ac:dyDescent="0.25"/>
    <row r="3" spans="1:12" outlineLevel="1" x14ac:dyDescent="0.25"/>
    <row r="4" spans="1:12" ht="15.75" customHeight="1" x14ac:dyDescent="0.25">
      <c r="J4" s="39" t="s">
        <v>66</v>
      </c>
      <c r="K4" s="39"/>
      <c r="L4" s="10"/>
    </row>
    <row r="5" spans="1:12" ht="66" customHeight="1" x14ac:dyDescent="0.25">
      <c r="J5" s="109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109"/>
      <c r="L5" s="109"/>
    </row>
    <row r="6" spans="1:12" ht="18.75" x14ac:dyDescent="0.25">
      <c r="A6" s="37"/>
    </row>
    <row r="7" spans="1:12" ht="18.75" x14ac:dyDescent="0.25">
      <c r="A7" s="37"/>
    </row>
    <row r="8" spans="1:12" ht="18.75" x14ac:dyDescent="0.25">
      <c r="A8" s="105" t="s">
        <v>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8.75" x14ac:dyDescent="0.25">
      <c r="A9" s="105" t="s">
        <v>59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8.75" x14ac:dyDescent="0.25">
      <c r="A10" s="105" t="s">
        <v>60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2" ht="18.75" x14ac:dyDescent="0.25">
      <c r="A11" s="105" t="s">
        <v>21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ht="18.75" x14ac:dyDescent="0.25">
      <c r="A12" s="37"/>
    </row>
    <row r="13" spans="1:12" ht="18.75" x14ac:dyDescent="0.25">
      <c r="L13" s="3" t="s">
        <v>74</v>
      </c>
    </row>
    <row r="14" spans="1:12" ht="36" customHeight="1" x14ac:dyDescent="0.25">
      <c r="A14" s="110" t="s">
        <v>4</v>
      </c>
      <c r="B14" s="111" t="s">
        <v>18</v>
      </c>
      <c r="C14" s="110" t="s">
        <v>19</v>
      </c>
      <c r="D14" s="110" t="s">
        <v>7</v>
      </c>
      <c r="E14" s="110" t="s">
        <v>8</v>
      </c>
      <c r="F14" s="110"/>
      <c r="G14" s="110"/>
      <c r="H14" s="110"/>
      <c r="I14" s="58" t="str">
        <f>'пр 7 к МП'!J$16</f>
        <v>2019 год</v>
      </c>
      <c r="J14" s="76" t="str">
        <f>'пр 7 к МП'!K$16</f>
        <v>2020 год</v>
      </c>
      <c r="K14" s="76" t="str">
        <f>'пр 7 к МП'!L$16</f>
        <v>2021 год</v>
      </c>
      <c r="L14" s="110" t="s">
        <v>9</v>
      </c>
    </row>
    <row r="15" spans="1:12" ht="36" customHeight="1" x14ac:dyDescent="0.25">
      <c r="A15" s="110"/>
      <c r="B15" s="111"/>
      <c r="C15" s="110"/>
      <c r="D15" s="110"/>
      <c r="E15" s="40" t="s">
        <v>10</v>
      </c>
      <c r="F15" s="40" t="s">
        <v>11</v>
      </c>
      <c r="G15" s="40" t="s">
        <v>12</v>
      </c>
      <c r="H15" s="40" t="s">
        <v>13</v>
      </c>
      <c r="I15" s="40" t="s">
        <v>14</v>
      </c>
      <c r="J15" s="40" t="s">
        <v>14</v>
      </c>
      <c r="K15" s="40" t="s">
        <v>14</v>
      </c>
      <c r="L15" s="110"/>
    </row>
    <row r="16" spans="1:12" x14ac:dyDescent="0.25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</row>
    <row r="17" spans="1:12" ht="63" x14ac:dyDescent="0.25">
      <c r="A17" s="108">
        <v>1</v>
      </c>
      <c r="B17" s="112" t="s">
        <v>24</v>
      </c>
      <c r="C17" s="112" t="s">
        <v>55</v>
      </c>
      <c r="D17" s="31" t="s">
        <v>56</v>
      </c>
      <c r="E17" s="32" t="s">
        <v>15</v>
      </c>
      <c r="F17" s="32" t="s">
        <v>15</v>
      </c>
      <c r="G17" s="32" t="s">
        <v>15</v>
      </c>
      <c r="H17" s="32" t="s">
        <v>15</v>
      </c>
      <c r="I17" s="33">
        <v>224799.75356000001</v>
      </c>
      <c r="J17" s="33">
        <v>202788.88655999998</v>
      </c>
      <c r="K17" s="33">
        <v>203857.38655999998</v>
      </c>
      <c r="L17" s="33">
        <v>631446.02668000001</v>
      </c>
    </row>
    <row r="18" spans="1:12" x14ac:dyDescent="0.25">
      <c r="A18" s="108"/>
      <c r="B18" s="112"/>
      <c r="C18" s="112"/>
      <c r="D18" s="31" t="s">
        <v>16</v>
      </c>
      <c r="E18" s="32"/>
      <c r="F18" s="32" t="s">
        <v>15</v>
      </c>
      <c r="G18" s="32" t="s">
        <v>15</v>
      </c>
      <c r="H18" s="32" t="s">
        <v>15</v>
      </c>
      <c r="I18" s="33"/>
      <c r="J18" s="33"/>
      <c r="K18" s="33"/>
      <c r="L18" s="33">
        <v>0</v>
      </c>
    </row>
    <row r="19" spans="1:12" ht="31.5" x14ac:dyDescent="0.25">
      <c r="A19" s="108"/>
      <c r="B19" s="112"/>
      <c r="C19" s="112"/>
      <c r="D19" s="31" t="s">
        <v>40</v>
      </c>
      <c r="E19" s="32">
        <v>241</v>
      </c>
      <c r="F19" s="32" t="s">
        <v>15</v>
      </c>
      <c r="G19" s="32" t="s">
        <v>15</v>
      </c>
      <c r="H19" s="32" t="s">
        <v>15</v>
      </c>
      <c r="I19" s="33">
        <v>141056.00156</v>
      </c>
      <c r="J19" s="33">
        <v>141056.00156</v>
      </c>
      <c r="K19" s="33">
        <v>141056.00156</v>
      </c>
      <c r="L19" s="33">
        <v>423168.00468000001</v>
      </c>
    </row>
    <row r="20" spans="1:12" ht="47.25" x14ac:dyDescent="0.25">
      <c r="A20" s="108"/>
      <c r="B20" s="112"/>
      <c r="C20" s="112"/>
      <c r="D20" s="31" t="s">
        <v>49</v>
      </c>
      <c r="E20" s="32">
        <v>242</v>
      </c>
      <c r="F20" s="32" t="s">
        <v>15</v>
      </c>
      <c r="G20" s="32" t="s">
        <v>15</v>
      </c>
      <c r="H20" s="32" t="s">
        <v>15</v>
      </c>
      <c r="I20" s="33">
        <v>6888.3969999999999</v>
      </c>
      <c r="J20" s="33">
        <v>1650.83</v>
      </c>
      <c r="K20" s="33">
        <v>1650.83</v>
      </c>
      <c r="L20" s="33">
        <v>10190.056999999999</v>
      </c>
    </row>
    <row r="21" spans="1:12" ht="63" x14ac:dyDescent="0.25">
      <c r="A21" s="108"/>
      <c r="B21" s="112"/>
      <c r="C21" s="112"/>
      <c r="D21" s="31" t="s">
        <v>41</v>
      </c>
      <c r="E21" s="32">
        <v>247</v>
      </c>
      <c r="F21" s="32" t="s">
        <v>15</v>
      </c>
      <c r="G21" s="32" t="s">
        <v>15</v>
      </c>
      <c r="H21" s="32" t="s">
        <v>15</v>
      </c>
      <c r="I21" s="33">
        <v>76855.35500000001</v>
      </c>
      <c r="J21" s="33">
        <v>60082.055</v>
      </c>
      <c r="K21" s="33">
        <v>61150.555</v>
      </c>
      <c r="L21" s="33">
        <v>198087.965</v>
      </c>
    </row>
    <row r="22" spans="1:12" ht="47.25" x14ac:dyDescent="0.25">
      <c r="A22" s="108"/>
      <c r="B22" s="112"/>
      <c r="C22" s="112"/>
      <c r="D22" s="31" t="s">
        <v>78</v>
      </c>
      <c r="E22" s="32">
        <v>243</v>
      </c>
      <c r="F22" s="32" t="s">
        <v>15</v>
      </c>
      <c r="G22" s="32" t="s">
        <v>15</v>
      </c>
      <c r="H22" s="32" t="s">
        <v>15</v>
      </c>
      <c r="I22" s="33">
        <v>0</v>
      </c>
      <c r="J22" s="33">
        <v>0</v>
      </c>
      <c r="K22" s="33">
        <v>0</v>
      </c>
      <c r="L22" s="33">
        <v>0</v>
      </c>
    </row>
    <row r="23" spans="1:12" ht="78.75" x14ac:dyDescent="0.25">
      <c r="A23" s="106" t="s">
        <v>2</v>
      </c>
      <c r="B23" s="107" t="s">
        <v>3</v>
      </c>
      <c r="C23" s="107" t="s">
        <v>61</v>
      </c>
      <c r="D23" s="35" t="s">
        <v>20</v>
      </c>
      <c r="E23" s="36"/>
      <c r="F23" s="36" t="s">
        <v>15</v>
      </c>
      <c r="G23" s="36" t="s">
        <v>15</v>
      </c>
      <c r="H23" s="36" t="s">
        <v>15</v>
      </c>
      <c r="I23" s="21">
        <v>80855.478000000003</v>
      </c>
      <c r="J23" s="21">
        <v>61732.885000000002</v>
      </c>
      <c r="K23" s="21">
        <v>62801.385000000002</v>
      </c>
      <c r="L23" s="21">
        <v>205389.74800000002</v>
      </c>
    </row>
    <row r="24" spans="1:12" x14ac:dyDescent="0.25">
      <c r="A24" s="106"/>
      <c r="B24" s="107"/>
      <c r="C24" s="107"/>
      <c r="D24" s="35" t="s">
        <v>16</v>
      </c>
      <c r="E24" s="36"/>
      <c r="F24" s="36" t="s">
        <v>15</v>
      </c>
      <c r="G24" s="36" t="s">
        <v>15</v>
      </c>
      <c r="H24" s="36" t="s">
        <v>15</v>
      </c>
      <c r="I24" s="21"/>
      <c r="J24" s="21"/>
      <c r="K24" s="21"/>
      <c r="L24" s="21">
        <v>0</v>
      </c>
    </row>
    <row r="25" spans="1:12" ht="47.25" x14ac:dyDescent="0.25">
      <c r="A25" s="106"/>
      <c r="B25" s="107"/>
      <c r="C25" s="107"/>
      <c r="D25" s="35" t="s">
        <v>49</v>
      </c>
      <c r="E25" s="36">
        <f>E20</f>
        <v>242</v>
      </c>
      <c r="F25" s="36" t="s">
        <v>15</v>
      </c>
      <c r="G25" s="36" t="s">
        <v>15</v>
      </c>
      <c r="H25" s="36" t="s">
        <v>15</v>
      </c>
      <c r="I25" s="21">
        <v>4220.6229999999996</v>
      </c>
      <c r="J25" s="21">
        <v>1650.83</v>
      </c>
      <c r="K25" s="21">
        <v>1650.83</v>
      </c>
      <c r="L25" s="21">
        <v>7522.2829999999994</v>
      </c>
    </row>
    <row r="26" spans="1:12" ht="63" x14ac:dyDescent="0.25">
      <c r="A26" s="106"/>
      <c r="B26" s="107"/>
      <c r="C26" s="107"/>
      <c r="D26" s="35" t="s">
        <v>41</v>
      </c>
      <c r="E26" s="36">
        <f>E21</f>
        <v>247</v>
      </c>
      <c r="F26" s="36" t="s">
        <v>15</v>
      </c>
      <c r="G26" s="36" t="s">
        <v>15</v>
      </c>
      <c r="H26" s="36" t="s">
        <v>15</v>
      </c>
      <c r="I26" s="21">
        <v>76634.85500000001</v>
      </c>
      <c r="J26" s="21">
        <v>60082.055</v>
      </c>
      <c r="K26" s="21">
        <v>61150.555</v>
      </c>
      <c r="L26" s="21">
        <v>197867.465</v>
      </c>
    </row>
    <row r="27" spans="1:12" ht="31.5" x14ac:dyDescent="0.25">
      <c r="A27" s="106" t="s">
        <v>43</v>
      </c>
      <c r="B27" s="107" t="s">
        <v>46</v>
      </c>
      <c r="C27" s="107" t="s">
        <v>50</v>
      </c>
      <c r="D27" s="35" t="s">
        <v>17</v>
      </c>
      <c r="E27" s="36"/>
      <c r="F27" s="36" t="s">
        <v>15</v>
      </c>
      <c r="G27" s="36" t="s">
        <v>15</v>
      </c>
      <c r="H27" s="36" t="s">
        <v>15</v>
      </c>
      <c r="I27" s="21">
        <v>130456.00156</v>
      </c>
      <c r="J27" s="21">
        <v>130456.00156</v>
      </c>
      <c r="K27" s="21">
        <v>130456.00156</v>
      </c>
      <c r="L27" s="21">
        <v>391368.00468000001</v>
      </c>
    </row>
    <row r="28" spans="1:12" x14ac:dyDescent="0.25">
      <c r="A28" s="106"/>
      <c r="B28" s="107"/>
      <c r="C28" s="107"/>
      <c r="D28" s="35" t="s">
        <v>16</v>
      </c>
      <c r="E28" s="36"/>
      <c r="F28" s="36" t="s">
        <v>15</v>
      </c>
      <c r="G28" s="36" t="s">
        <v>15</v>
      </c>
      <c r="H28" s="36" t="s">
        <v>15</v>
      </c>
      <c r="I28" s="21"/>
      <c r="J28" s="21"/>
      <c r="K28" s="21"/>
      <c r="L28" s="21">
        <v>0</v>
      </c>
    </row>
    <row r="29" spans="1:12" ht="31.5" x14ac:dyDescent="0.25">
      <c r="A29" s="106"/>
      <c r="B29" s="107"/>
      <c r="C29" s="107"/>
      <c r="D29" s="35" t="s">
        <v>40</v>
      </c>
      <c r="E29" s="36">
        <f>E19</f>
        <v>241</v>
      </c>
      <c r="F29" s="36" t="s">
        <v>15</v>
      </c>
      <c r="G29" s="36" t="s">
        <v>15</v>
      </c>
      <c r="H29" s="36" t="s">
        <v>15</v>
      </c>
      <c r="I29" s="21">
        <v>130456.00156</v>
      </c>
      <c r="J29" s="21">
        <v>130456.00156</v>
      </c>
      <c r="K29" s="21">
        <v>130456.00156</v>
      </c>
      <c r="L29" s="21">
        <v>391368.00468000001</v>
      </c>
    </row>
    <row r="30" spans="1:12" ht="47.25" x14ac:dyDescent="0.25">
      <c r="A30" s="106"/>
      <c r="B30" s="107"/>
      <c r="C30" s="107"/>
      <c r="D30" s="35" t="s">
        <v>49</v>
      </c>
      <c r="E30" s="38">
        <f>E20</f>
        <v>242</v>
      </c>
      <c r="F30" s="36" t="s">
        <v>15</v>
      </c>
      <c r="G30" s="36" t="s">
        <v>15</v>
      </c>
      <c r="H30" s="36" t="s">
        <v>15</v>
      </c>
      <c r="I30" s="21">
        <v>0</v>
      </c>
      <c r="J30" s="21">
        <v>0</v>
      </c>
      <c r="K30" s="21">
        <v>0</v>
      </c>
      <c r="L30" s="21">
        <v>0</v>
      </c>
    </row>
    <row r="31" spans="1:12" ht="63" x14ac:dyDescent="0.25">
      <c r="A31" s="106"/>
      <c r="B31" s="107"/>
      <c r="C31" s="107"/>
      <c r="D31" s="67" t="s">
        <v>41</v>
      </c>
      <c r="E31" s="66">
        <f>E26</f>
        <v>247</v>
      </c>
      <c r="F31" s="66" t="s">
        <v>15</v>
      </c>
      <c r="G31" s="66" t="s">
        <v>15</v>
      </c>
      <c r="H31" s="66" t="s">
        <v>15</v>
      </c>
      <c r="I31" s="21">
        <v>0</v>
      </c>
      <c r="J31" s="21">
        <v>0</v>
      </c>
      <c r="K31" s="21">
        <v>0</v>
      </c>
      <c r="L31" s="21">
        <v>0</v>
      </c>
    </row>
    <row r="32" spans="1:12" ht="31.5" customHeight="1" x14ac:dyDescent="0.25">
      <c r="A32" s="106" t="s">
        <v>44</v>
      </c>
      <c r="B32" s="107" t="s">
        <v>47</v>
      </c>
      <c r="C32" s="107" t="s">
        <v>51</v>
      </c>
      <c r="D32" s="35" t="s">
        <v>17</v>
      </c>
      <c r="E32" s="36"/>
      <c r="F32" s="36" t="s">
        <v>15</v>
      </c>
      <c r="G32" s="36" t="s">
        <v>15</v>
      </c>
      <c r="H32" s="36" t="s">
        <v>15</v>
      </c>
      <c r="I32" s="21">
        <v>220.5</v>
      </c>
      <c r="J32" s="21">
        <v>0</v>
      </c>
      <c r="K32" s="21">
        <v>0</v>
      </c>
      <c r="L32" s="21">
        <v>220.5</v>
      </c>
    </row>
    <row r="33" spans="1:12" x14ac:dyDescent="0.25">
      <c r="A33" s="106"/>
      <c r="B33" s="107"/>
      <c r="C33" s="107"/>
      <c r="D33" s="35" t="s">
        <v>16</v>
      </c>
      <c r="E33" s="36"/>
      <c r="F33" s="36" t="s">
        <v>15</v>
      </c>
      <c r="G33" s="36" t="s">
        <v>15</v>
      </c>
      <c r="H33" s="36" t="s">
        <v>15</v>
      </c>
      <c r="I33" s="21"/>
      <c r="J33" s="21"/>
      <c r="K33" s="21"/>
      <c r="L33" s="21">
        <v>0</v>
      </c>
    </row>
    <row r="34" spans="1:12" ht="63" x14ac:dyDescent="0.25">
      <c r="A34" s="106"/>
      <c r="B34" s="107"/>
      <c r="C34" s="107"/>
      <c r="D34" s="35" t="s">
        <v>41</v>
      </c>
      <c r="E34" s="36">
        <f>E21</f>
        <v>247</v>
      </c>
      <c r="F34" s="36" t="s">
        <v>15</v>
      </c>
      <c r="G34" s="36" t="s">
        <v>15</v>
      </c>
      <c r="H34" s="36" t="s">
        <v>15</v>
      </c>
      <c r="I34" s="21">
        <v>220.5</v>
      </c>
      <c r="J34" s="21">
        <v>0</v>
      </c>
      <c r="K34" s="21">
        <v>0</v>
      </c>
      <c r="L34" s="21">
        <v>220.5</v>
      </c>
    </row>
    <row r="35" spans="1:12" ht="47.25" x14ac:dyDescent="0.25">
      <c r="A35" s="106"/>
      <c r="B35" s="107"/>
      <c r="C35" s="107"/>
      <c r="D35" s="35" t="s">
        <v>78</v>
      </c>
      <c r="E35" s="38">
        <f>E22</f>
        <v>243</v>
      </c>
      <c r="F35" s="36" t="s">
        <v>15</v>
      </c>
      <c r="G35" s="36" t="s">
        <v>15</v>
      </c>
      <c r="H35" s="36" t="s">
        <v>15</v>
      </c>
      <c r="I35" s="21">
        <v>0</v>
      </c>
      <c r="J35" s="21">
        <v>0</v>
      </c>
      <c r="K35" s="21">
        <v>0</v>
      </c>
      <c r="L35" s="21">
        <v>0</v>
      </c>
    </row>
    <row r="36" spans="1:12" ht="31.5" customHeight="1" x14ac:dyDescent="0.25">
      <c r="A36" s="106" t="s">
        <v>45</v>
      </c>
      <c r="B36" s="107" t="s">
        <v>48</v>
      </c>
      <c r="C36" s="107" t="s">
        <v>65</v>
      </c>
      <c r="D36" s="35" t="s">
        <v>17</v>
      </c>
      <c r="E36" s="36"/>
      <c r="F36" s="36" t="s">
        <v>15</v>
      </c>
      <c r="G36" s="36" t="s">
        <v>15</v>
      </c>
      <c r="H36" s="36" t="s">
        <v>15</v>
      </c>
      <c r="I36" s="21">
        <v>13267.774000000001</v>
      </c>
      <c r="J36" s="21">
        <v>10600</v>
      </c>
      <c r="K36" s="21">
        <v>10600</v>
      </c>
      <c r="L36" s="21">
        <v>34467.773999999998</v>
      </c>
    </row>
    <row r="37" spans="1:12" x14ac:dyDescent="0.25">
      <c r="A37" s="106"/>
      <c r="B37" s="107"/>
      <c r="C37" s="107"/>
      <c r="D37" s="35" t="s">
        <v>16</v>
      </c>
      <c r="E37" s="36"/>
      <c r="F37" s="36" t="s">
        <v>15</v>
      </c>
      <c r="G37" s="36" t="s">
        <v>15</v>
      </c>
      <c r="H37" s="36" t="s">
        <v>15</v>
      </c>
      <c r="I37" s="21"/>
      <c r="J37" s="21"/>
      <c r="K37" s="21"/>
      <c r="L37" s="21">
        <v>0</v>
      </c>
    </row>
    <row r="38" spans="1:12" ht="31.5" x14ac:dyDescent="0.25">
      <c r="A38" s="106"/>
      <c r="B38" s="107"/>
      <c r="C38" s="107"/>
      <c r="D38" s="35" t="s">
        <v>40</v>
      </c>
      <c r="E38" s="36">
        <f>E29</f>
        <v>241</v>
      </c>
      <c r="F38" s="36" t="s">
        <v>15</v>
      </c>
      <c r="G38" s="36" t="s">
        <v>15</v>
      </c>
      <c r="H38" s="36" t="s">
        <v>15</v>
      </c>
      <c r="I38" s="21">
        <v>10600</v>
      </c>
      <c r="J38" s="21">
        <v>10600</v>
      </c>
      <c r="K38" s="21">
        <v>10600</v>
      </c>
      <c r="L38" s="21">
        <v>31800</v>
      </c>
    </row>
    <row r="39" spans="1:12" ht="47.25" x14ac:dyDescent="0.25">
      <c r="A39" s="106"/>
      <c r="B39" s="107"/>
      <c r="C39" s="107"/>
      <c r="D39" s="64" t="s">
        <v>49</v>
      </c>
      <c r="E39" s="63">
        <f>E30</f>
        <v>242</v>
      </c>
      <c r="F39" s="63" t="s">
        <v>15</v>
      </c>
      <c r="G39" s="63" t="s">
        <v>15</v>
      </c>
      <c r="H39" s="63" t="s">
        <v>15</v>
      </c>
      <c r="I39" s="21">
        <v>2667.7740000000003</v>
      </c>
      <c r="J39" s="21">
        <v>0</v>
      </c>
      <c r="K39" s="21">
        <v>0</v>
      </c>
      <c r="L39" s="21">
        <v>2667.7740000000003</v>
      </c>
    </row>
    <row r="47" spans="1:12" x14ac:dyDescent="0.25">
      <c r="B47" s="1" t="s">
        <v>85</v>
      </c>
    </row>
    <row r="48" spans="1:12" x14ac:dyDescent="0.25">
      <c r="B48" s="1" t="s">
        <v>86</v>
      </c>
      <c r="I48" s="1" t="b">
        <f>I23='пр к ПП1'!H31</f>
        <v>1</v>
      </c>
      <c r="J48" s="1" t="b">
        <f>J23='пр к ПП1'!I31</f>
        <v>1</v>
      </c>
      <c r="K48" s="1" t="b">
        <f>K23='пр к ПП1'!J31</f>
        <v>1</v>
      </c>
      <c r="L48" s="1" t="b">
        <f>L23='пр к ПП1'!K31</f>
        <v>1</v>
      </c>
    </row>
    <row r="49" spans="2:12" x14ac:dyDescent="0.25">
      <c r="B49" s="1" t="s">
        <v>87</v>
      </c>
      <c r="I49" s="1" t="e">
        <f>I27=#REF!</f>
        <v>#REF!</v>
      </c>
      <c r="J49" s="1" t="e">
        <f>J27=#REF!</f>
        <v>#REF!</v>
      </c>
      <c r="K49" s="1" t="e">
        <f>K27=#REF!</f>
        <v>#REF!</v>
      </c>
      <c r="L49" s="1" t="e">
        <f>L27=#REF!</f>
        <v>#REF!</v>
      </c>
    </row>
    <row r="50" spans="2:12" x14ac:dyDescent="0.25">
      <c r="B50" s="1" t="s">
        <v>88</v>
      </c>
      <c r="I50" s="1" t="b">
        <f>I32='пр к ПП3'!H22</f>
        <v>1</v>
      </c>
      <c r="J50" s="1" t="b">
        <f>J32='пр к ПП3'!I22</f>
        <v>1</v>
      </c>
      <c r="K50" s="1" t="b">
        <f>K32='пр к ПП3'!J22</f>
        <v>1</v>
      </c>
      <c r="L50" s="1" t="b">
        <f>L32='пр к ПП3'!K22</f>
        <v>1</v>
      </c>
    </row>
    <row r="51" spans="2:12" x14ac:dyDescent="0.25">
      <c r="B51" s="1" t="s">
        <v>89</v>
      </c>
      <c r="I51" s="1" t="e">
        <f>I36=#REF!</f>
        <v>#REF!</v>
      </c>
      <c r="J51" s="1" t="e">
        <f>J36=#REF!</f>
        <v>#REF!</v>
      </c>
      <c r="K51" s="1" t="e">
        <f>K36=#REF!</f>
        <v>#REF!</v>
      </c>
      <c r="L51" s="1" t="e">
        <f>L36=#REF!</f>
        <v>#REF!</v>
      </c>
    </row>
    <row r="54" spans="2:12" x14ac:dyDescent="0.25">
      <c r="B54" s="1" t="s">
        <v>86</v>
      </c>
      <c r="I54" s="48">
        <f>I23-'пр к ПП1'!H31</f>
        <v>0</v>
      </c>
      <c r="J54" s="48">
        <f>J23-'пр к ПП1'!I31</f>
        <v>0</v>
      </c>
      <c r="K54" s="48">
        <f>K23-'пр к ПП1'!J31</f>
        <v>0</v>
      </c>
      <c r="L54" s="48">
        <f>L23-'пр к ПП1'!K31</f>
        <v>0</v>
      </c>
    </row>
    <row r="55" spans="2:12" x14ac:dyDescent="0.25">
      <c r="B55" s="1" t="s">
        <v>87</v>
      </c>
      <c r="I55" s="48" t="e">
        <f>I27-#REF!</f>
        <v>#REF!</v>
      </c>
      <c r="J55" s="48" t="e">
        <f>J27-#REF!</f>
        <v>#REF!</v>
      </c>
      <c r="K55" s="48" t="e">
        <f>K27-#REF!</f>
        <v>#REF!</v>
      </c>
      <c r="L55" s="48" t="e">
        <f>L27-#REF!</f>
        <v>#REF!</v>
      </c>
    </row>
    <row r="56" spans="2:12" x14ac:dyDescent="0.25">
      <c r="B56" s="1" t="s">
        <v>88</v>
      </c>
      <c r="I56" s="48">
        <f>I32-'пр к ПП3'!H22</f>
        <v>0</v>
      </c>
      <c r="J56" s="48">
        <f>J32-'пр к ПП3'!I22</f>
        <v>0</v>
      </c>
      <c r="K56" s="48">
        <f>K32-'пр к ПП3'!J22</f>
        <v>0</v>
      </c>
      <c r="L56" s="48">
        <f>L32-'пр к ПП3'!K22</f>
        <v>0</v>
      </c>
    </row>
    <row r="57" spans="2:12" x14ac:dyDescent="0.25">
      <c r="B57" s="1" t="s">
        <v>89</v>
      </c>
      <c r="I57" s="48" t="e">
        <f>I36-#REF!</f>
        <v>#REF!</v>
      </c>
      <c r="J57" s="48" t="e">
        <f>J36-#REF!</f>
        <v>#REF!</v>
      </c>
      <c r="K57" s="48" t="e">
        <f>K36-#REF!</f>
        <v>#REF!</v>
      </c>
      <c r="L57" s="48" t="e">
        <f>L36-#REF!</f>
        <v>#REF!</v>
      </c>
    </row>
  </sheetData>
  <mergeCells count="27">
    <mergeCell ref="J1:L1"/>
    <mergeCell ref="A36:A39"/>
    <mergeCell ref="B36:B39"/>
    <mergeCell ref="C36:C39"/>
    <mergeCell ref="J5:L5"/>
    <mergeCell ref="L14:L15"/>
    <mergeCell ref="A14:A15"/>
    <mergeCell ref="B14:B15"/>
    <mergeCell ref="C14:C15"/>
    <mergeCell ref="D14:D15"/>
    <mergeCell ref="E14:H14"/>
    <mergeCell ref="B17:B22"/>
    <mergeCell ref="C17:C22"/>
    <mergeCell ref="A23:A26"/>
    <mergeCell ref="B23:B26"/>
    <mergeCell ref="C23:C26"/>
    <mergeCell ref="A8:L8"/>
    <mergeCell ref="A32:A35"/>
    <mergeCell ref="B32:B35"/>
    <mergeCell ref="C32:C35"/>
    <mergeCell ref="A17:A22"/>
    <mergeCell ref="A9:L9"/>
    <mergeCell ref="A10:L10"/>
    <mergeCell ref="A11:L11"/>
    <mergeCell ref="A27:A31"/>
    <mergeCell ref="B27:B31"/>
    <mergeCell ref="C27:C31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2" max="11" man="1"/>
    <brk id="3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1"/>
  <sheetViews>
    <sheetView tabSelected="1" view="pageBreakPreview" topLeftCell="C1" zoomScale="70" zoomScaleNormal="70" zoomScaleSheetLayoutView="70" workbookViewId="0">
      <selection activeCell="J1" sqref="J1:M1"/>
    </sheetView>
  </sheetViews>
  <sheetFormatPr defaultRowHeight="18.75" outlineLevelRow="1" outlineLevelCol="1" x14ac:dyDescent="0.3"/>
  <cols>
    <col min="1" max="1" width="5.375" style="9" customWidth="1"/>
    <col min="2" max="2" width="24.375" style="4" customWidth="1"/>
    <col min="3" max="3" width="25" style="4" customWidth="1"/>
    <col min="4" max="4" width="27.5" style="4" customWidth="1"/>
    <col min="5" max="5" width="17.25" style="19" hidden="1" customWidth="1" outlineLevel="1"/>
    <col min="6" max="8" width="14.25" style="19" hidden="1" customWidth="1" outlineLevel="1"/>
    <col min="9" max="9" width="14.625" style="19" hidden="1" customWidth="1" outlineLevel="1"/>
    <col min="10" max="10" width="16.125" style="4" customWidth="1" collapsed="1"/>
    <col min="11" max="12" width="15.625" style="4" customWidth="1"/>
    <col min="13" max="13" width="18.125" style="4" bestFit="1" customWidth="1"/>
    <col min="14" max="16384" width="9" style="4"/>
  </cols>
  <sheetData>
    <row r="1" spans="1:13" ht="82.5" customHeight="1" outlineLevel="1" x14ac:dyDescent="0.3">
      <c r="J1" s="96" t="s">
        <v>110</v>
      </c>
      <c r="K1" s="96"/>
      <c r="L1" s="96"/>
      <c r="M1" s="96"/>
    </row>
    <row r="2" spans="1:13" outlineLevel="1" x14ac:dyDescent="0.3"/>
    <row r="3" spans="1:13" outlineLevel="1" x14ac:dyDescent="0.3"/>
    <row r="4" spans="1:13" x14ac:dyDescent="0.3">
      <c r="J4" s="7" t="s">
        <v>67</v>
      </c>
    </row>
    <row r="5" spans="1:13" ht="61.5" customHeight="1" x14ac:dyDescent="0.3">
      <c r="J5" s="109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109"/>
      <c r="L5" s="109"/>
      <c r="M5" s="109"/>
    </row>
    <row r="6" spans="1:13" x14ac:dyDescent="0.3">
      <c r="A6" s="8"/>
    </row>
    <row r="7" spans="1:13" x14ac:dyDescent="0.3">
      <c r="A7" s="8"/>
    </row>
    <row r="8" spans="1:13" x14ac:dyDescent="0.3">
      <c r="A8" s="105" t="s">
        <v>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3" x14ac:dyDescent="0.3">
      <c r="A9" s="105" t="s">
        <v>26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x14ac:dyDescent="0.3">
      <c r="A10" s="105" t="s">
        <v>27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x14ac:dyDescent="0.3">
      <c r="A11" s="105" t="s">
        <v>28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x14ac:dyDescent="0.3">
      <c r="A12" s="105" t="s">
        <v>29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x14ac:dyDescent="0.3">
      <c r="A13" s="105" t="s">
        <v>30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x14ac:dyDescent="0.3">
      <c r="A14" s="8"/>
    </row>
    <row r="15" spans="1:13" x14ac:dyDescent="0.3">
      <c r="M15" s="3" t="s">
        <v>74</v>
      </c>
    </row>
    <row r="16" spans="1:13" ht="27.75" customHeight="1" x14ac:dyDescent="0.3">
      <c r="A16" s="114" t="s">
        <v>4</v>
      </c>
      <c r="B16" s="110" t="s">
        <v>18</v>
      </c>
      <c r="C16" s="110" t="s">
        <v>19</v>
      </c>
      <c r="D16" s="114" t="s">
        <v>23</v>
      </c>
      <c r="E16" s="17">
        <v>2014</v>
      </c>
      <c r="F16" s="17">
        <v>2015</v>
      </c>
      <c r="G16" s="17">
        <v>2016</v>
      </c>
      <c r="H16" s="17">
        <v>2017</v>
      </c>
      <c r="I16" s="17" t="s">
        <v>35</v>
      </c>
      <c r="J16" s="57" t="s">
        <v>36</v>
      </c>
      <c r="K16" s="57" t="s">
        <v>37</v>
      </c>
      <c r="L16" s="70" t="s">
        <v>95</v>
      </c>
      <c r="M16" s="110" t="s">
        <v>9</v>
      </c>
    </row>
    <row r="17" spans="1:13" x14ac:dyDescent="0.3">
      <c r="A17" s="114"/>
      <c r="B17" s="110"/>
      <c r="C17" s="110"/>
      <c r="D17" s="114"/>
      <c r="E17" s="17"/>
      <c r="F17" s="17"/>
      <c r="G17" s="17"/>
      <c r="H17" s="17"/>
      <c r="I17" s="17"/>
      <c r="J17" s="30" t="s">
        <v>14</v>
      </c>
      <c r="K17" s="30" t="s">
        <v>14</v>
      </c>
      <c r="L17" s="70" t="s">
        <v>14</v>
      </c>
      <c r="M17" s="110"/>
    </row>
    <row r="18" spans="1:13" x14ac:dyDescent="0.3">
      <c r="A18" s="54">
        <v>1</v>
      </c>
      <c r="B18" s="54">
        <v>2</v>
      </c>
      <c r="C18" s="54">
        <v>3</v>
      </c>
      <c r="D18" s="54">
        <v>4</v>
      </c>
      <c r="E18" s="17"/>
      <c r="F18" s="17"/>
      <c r="G18" s="17"/>
      <c r="H18" s="17"/>
      <c r="I18" s="17">
        <v>5</v>
      </c>
      <c r="J18" s="54">
        <v>6</v>
      </c>
      <c r="K18" s="54">
        <v>7</v>
      </c>
      <c r="L18" s="70">
        <v>7</v>
      </c>
      <c r="M18" s="54">
        <v>8</v>
      </c>
    </row>
    <row r="19" spans="1:13" x14ac:dyDescent="0.3">
      <c r="A19" s="106">
        <v>1</v>
      </c>
      <c r="B19" s="113" t="s">
        <v>24</v>
      </c>
      <c r="C19" s="113" t="str">
        <f>'пр 6 к МП'!C17</f>
        <v>Развитие транспортной системы и связи Туруханского района</v>
      </c>
      <c r="D19" s="59" t="s">
        <v>22</v>
      </c>
      <c r="E19" s="24">
        <f t="shared" ref="E19:F19" si="0">E26+E33+E40+E47</f>
        <v>165376.84903000001</v>
      </c>
      <c r="F19" s="24">
        <f t="shared" si="0"/>
        <v>132504.82329</v>
      </c>
      <c r="G19" s="24">
        <f>G26+G33+G40+G47</f>
        <v>168993.47096999999</v>
      </c>
      <c r="H19" s="24">
        <f>H26+H33+H40+H47</f>
        <v>155455.69513999997</v>
      </c>
      <c r="I19" s="24">
        <f>I26+I33+I40+I47</f>
        <v>165993.04453999997</v>
      </c>
      <c r="J19" s="25">
        <v>224799.75356000001</v>
      </c>
      <c r="K19" s="25">
        <v>202788.88656000001</v>
      </c>
      <c r="L19" s="25">
        <v>203857.38656000001</v>
      </c>
      <c r="M19" s="25">
        <v>631446.02668000001</v>
      </c>
    </row>
    <row r="20" spans="1:13" x14ac:dyDescent="0.3">
      <c r="A20" s="106"/>
      <c r="B20" s="113"/>
      <c r="C20" s="113"/>
      <c r="D20" s="55" t="s">
        <v>5</v>
      </c>
      <c r="E20" s="26"/>
      <c r="F20" s="26"/>
      <c r="G20" s="26"/>
      <c r="H20" s="26"/>
      <c r="I20" s="26"/>
      <c r="J20" s="27"/>
      <c r="K20" s="27"/>
      <c r="L20" s="27"/>
      <c r="M20" s="27"/>
    </row>
    <row r="21" spans="1:13" x14ac:dyDescent="0.3">
      <c r="A21" s="106"/>
      <c r="B21" s="113"/>
      <c r="C21" s="113"/>
      <c r="D21" s="5" t="s">
        <v>52</v>
      </c>
      <c r="E21" s="26">
        <f t="shared" ref="E21:I21" si="1">E28+E35+E42+E49</f>
        <v>0</v>
      </c>
      <c r="F21" s="26">
        <f t="shared" si="1"/>
        <v>0</v>
      </c>
      <c r="G21" s="26">
        <f t="shared" si="1"/>
        <v>0</v>
      </c>
      <c r="H21" s="26">
        <f t="shared" ref="H21" si="2">H28+H35+H42+H49</f>
        <v>0</v>
      </c>
      <c r="I21" s="26">
        <f t="shared" si="1"/>
        <v>0</v>
      </c>
      <c r="J21" s="27">
        <v>0</v>
      </c>
      <c r="K21" s="27">
        <v>0</v>
      </c>
      <c r="L21" s="27">
        <v>0</v>
      </c>
      <c r="M21" s="27">
        <v>0</v>
      </c>
    </row>
    <row r="22" spans="1:13" x14ac:dyDescent="0.3">
      <c r="A22" s="106"/>
      <c r="B22" s="113"/>
      <c r="C22" s="113"/>
      <c r="D22" s="55" t="s">
        <v>53</v>
      </c>
      <c r="E22" s="26">
        <f>E29+E36+E43+E50</f>
        <v>33226.424510000004</v>
      </c>
      <c r="F22" s="26">
        <f t="shared" ref="F22:G22" si="3">F29+F36+F43+F50</f>
        <v>33544.400000000001</v>
      </c>
      <c r="G22" s="26">
        <f t="shared" si="3"/>
        <v>55791.640999999996</v>
      </c>
      <c r="H22" s="26">
        <f t="shared" ref="H22" si="4">H29+H36+H43+H50</f>
        <v>50192.994449999998</v>
      </c>
      <c r="I22" s="26">
        <f>I29+I36+I43+I50</f>
        <v>43661.469730000004</v>
      </c>
      <c r="J22" s="27">
        <v>60781.301000000007</v>
      </c>
      <c r="K22" s="27">
        <v>41393.300000000003</v>
      </c>
      <c r="L22" s="27">
        <v>42461.8</v>
      </c>
      <c r="M22" s="27">
        <v>144636.40100000001</v>
      </c>
    </row>
    <row r="23" spans="1:13" x14ac:dyDescent="0.3">
      <c r="A23" s="106"/>
      <c r="B23" s="113"/>
      <c r="C23" s="113"/>
      <c r="D23" s="55" t="s">
        <v>25</v>
      </c>
      <c r="E23" s="26">
        <f>E30+E37+E44+E51</f>
        <v>132150.42452</v>
      </c>
      <c r="F23" s="26">
        <f t="shared" ref="F23:G23" si="5">F30+F37+F44+F51</f>
        <v>98960.423290000006</v>
      </c>
      <c r="G23" s="26">
        <f t="shared" si="5"/>
        <v>113001.82996999999</v>
      </c>
      <c r="H23" s="26">
        <f t="shared" ref="H23" si="6">H30+H37+H44+H51</f>
        <v>105262.70068999998</v>
      </c>
      <c r="I23" s="26">
        <f>I30+I37+I44+I51</f>
        <v>122331.57480999999</v>
      </c>
      <c r="J23" s="27">
        <v>164018.45256000001</v>
      </c>
      <c r="K23" s="27">
        <v>161395.58656</v>
      </c>
      <c r="L23" s="27">
        <v>161395.58656</v>
      </c>
      <c r="M23" s="27">
        <v>486809.62567999994</v>
      </c>
    </row>
    <row r="24" spans="1:13" ht="48" x14ac:dyDescent="0.3">
      <c r="A24" s="106"/>
      <c r="B24" s="113"/>
      <c r="C24" s="113"/>
      <c r="D24" s="6" t="s">
        <v>54</v>
      </c>
      <c r="E24" s="26">
        <f t="shared" ref="E24:G24" si="7">E31+E38+E45+E52</f>
        <v>0</v>
      </c>
      <c r="F24" s="26">
        <f t="shared" si="7"/>
        <v>0</v>
      </c>
      <c r="G24" s="26">
        <f t="shared" si="7"/>
        <v>0</v>
      </c>
      <c r="H24" s="26">
        <f t="shared" ref="H24" si="8">H31+H38+H45+H52</f>
        <v>0</v>
      </c>
      <c r="I24" s="26">
        <f t="shared" ref="I24" si="9">I31+I38+I45+I52</f>
        <v>0</v>
      </c>
      <c r="J24" s="27">
        <v>0</v>
      </c>
      <c r="K24" s="27">
        <v>0</v>
      </c>
      <c r="L24" s="27">
        <v>0</v>
      </c>
      <c r="M24" s="27">
        <v>0</v>
      </c>
    </row>
    <row r="25" spans="1:13" ht="19.5" thickBot="1" x14ac:dyDescent="0.35">
      <c r="A25" s="106"/>
      <c r="B25" s="113"/>
      <c r="C25" s="113"/>
      <c r="D25" s="55" t="s">
        <v>6</v>
      </c>
      <c r="E25" s="26">
        <f t="shared" ref="E25:G25" si="10">E32+E39+E46+E53</f>
        <v>0</v>
      </c>
      <c r="F25" s="26">
        <f t="shared" si="10"/>
        <v>0</v>
      </c>
      <c r="G25" s="26">
        <f t="shared" si="10"/>
        <v>200</v>
      </c>
      <c r="H25" s="26">
        <f t="shared" ref="H25" si="11">H32+H39+H46+H53</f>
        <v>0</v>
      </c>
      <c r="I25" s="26">
        <f t="shared" ref="I25" si="12">I32+I39+I46+I53</f>
        <v>0</v>
      </c>
      <c r="J25" s="27">
        <v>0</v>
      </c>
      <c r="K25" s="27">
        <v>0</v>
      </c>
      <c r="L25" s="27">
        <v>0</v>
      </c>
      <c r="M25" s="27">
        <v>0</v>
      </c>
    </row>
    <row r="26" spans="1:13" s="51" customFormat="1" x14ac:dyDescent="0.3">
      <c r="A26" s="106" t="s">
        <v>2</v>
      </c>
      <c r="B26" s="113" t="s">
        <v>3</v>
      </c>
      <c r="C26" s="113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26" s="59" t="s">
        <v>22</v>
      </c>
      <c r="E26" s="24">
        <f>SUM(E28:E32)</f>
        <v>38654.857510000002</v>
      </c>
      <c r="F26" s="24">
        <f t="shared" ref="F26:H26" si="13">SUM(F28:F32)</f>
        <v>38642.90999</v>
      </c>
      <c r="G26" s="24">
        <f t="shared" si="13"/>
        <v>64679.243999999999</v>
      </c>
      <c r="H26" s="24">
        <f t="shared" si="13"/>
        <v>51991.447849999997</v>
      </c>
      <c r="I26" s="24">
        <f>SUM(I28:I32)</f>
        <v>46554.788160000011</v>
      </c>
      <c r="J26" s="25">
        <v>80855.478000000003</v>
      </c>
      <c r="K26" s="25">
        <v>61732.885000000002</v>
      </c>
      <c r="L26" s="25">
        <v>62801.385000000002</v>
      </c>
      <c r="M26" s="25">
        <v>205389.74800000002</v>
      </c>
    </row>
    <row r="27" spans="1:13" s="52" customFormat="1" x14ac:dyDescent="0.3">
      <c r="A27" s="106"/>
      <c r="B27" s="113"/>
      <c r="C27" s="113"/>
      <c r="D27" s="55" t="s">
        <v>5</v>
      </c>
      <c r="E27" s="28"/>
      <c r="F27" s="28"/>
      <c r="G27" s="28"/>
      <c r="H27" s="28"/>
      <c r="I27" s="26"/>
      <c r="J27" s="27"/>
      <c r="K27" s="27"/>
      <c r="L27" s="27"/>
      <c r="M27" s="27"/>
    </row>
    <row r="28" spans="1:13" s="52" customFormat="1" x14ac:dyDescent="0.3">
      <c r="A28" s="106"/>
      <c r="B28" s="113"/>
      <c r="C28" s="113"/>
      <c r="D28" s="5" t="s">
        <v>52</v>
      </c>
      <c r="E28" s="28"/>
      <c r="F28" s="28"/>
      <c r="G28" s="28"/>
      <c r="H28" s="28"/>
      <c r="I28" s="26"/>
      <c r="J28" s="27"/>
      <c r="K28" s="27"/>
      <c r="L28" s="27"/>
      <c r="M28" s="27">
        <v>0</v>
      </c>
    </row>
    <row r="29" spans="1:13" s="52" customFormat="1" x14ac:dyDescent="0.3">
      <c r="A29" s="106"/>
      <c r="B29" s="113"/>
      <c r="C29" s="113"/>
      <c r="D29" s="55" t="s">
        <v>53</v>
      </c>
      <c r="E29" s="28">
        <v>33203.024510000003</v>
      </c>
      <c r="F29" s="28">
        <v>33544.400000000001</v>
      </c>
      <c r="G29" s="28">
        <v>55649.004999999997</v>
      </c>
      <c r="H29" s="28">
        <v>47780.994449999998</v>
      </c>
      <c r="I29" s="26">
        <v>40519.269730000007</v>
      </c>
      <c r="J29" s="27">
        <v>57906.3</v>
      </c>
      <c r="K29" s="27">
        <v>41393.300000000003</v>
      </c>
      <c r="L29" s="27">
        <v>42461.8</v>
      </c>
      <c r="M29" s="27">
        <v>141761.40000000002</v>
      </c>
    </row>
    <row r="30" spans="1:13" s="52" customFormat="1" x14ac:dyDescent="0.3">
      <c r="A30" s="106"/>
      <c r="B30" s="113"/>
      <c r="C30" s="113"/>
      <c r="D30" s="55" t="s">
        <v>25</v>
      </c>
      <c r="E30" s="28">
        <v>5451.8330000000005</v>
      </c>
      <c r="F30" s="28">
        <v>5098.5099900000005</v>
      </c>
      <c r="G30" s="28">
        <v>8830.2389999999996</v>
      </c>
      <c r="H30" s="28">
        <v>4210.4534000000003</v>
      </c>
      <c r="I30" s="26">
        <v>6035.5184300000001</v>
      </c>
      <c r="J30" s="27">
        <v>22949.178</v>
      </c>
      <c r="K30" s="27">
        <v>20339.584999999999</v>
      </c>
      <c r="L30" s="27">
        <v>20339.584999999999</v>
      </c>
      <c r="M30" s="27">
        <v>63628.347999999998</v>
      </c>
    </row>
    <row r="31" spans="1:13" s="52" customFormat="1" ht="48" x14ac:dyDescent="0.3">
      <c r="A31" s="106"/>
      <c r="B31" s="113"/>
      <c r="C31" s="113"/>
      <c r="D31" s="6" t="s">
        <v>54</v>
      </c>
      <c r="E31" s="29"/>
      <c r="F31" s="29">
        <v>0</v>
      </c>
      <c r="G31" s="29"/>
      <c r="H31" s="29"/>
      <c r="I31" s="26"/>
      <c r="J31" s="27"/>
      <c r="K31" s="27"/>
      <c r="L31" s="27"/>
      <c r="M31" s="27">
        <v>0</v>
      </c>
    </row>
    <row r="32" spans="1:13" s="53" customFormat="1" ht="19.5" thickBot="1" x14ac:dyDescent="0.35">
      <c r="A32" s="106"/>
      <c r="B32" s="113"/>
      <c r="C32" s="113"/>
      <c r="D32" s="55" t="s">
        <v>6</v>
      </c>
      <c r="E32" s="28"/>
      <c r="F32" s="28"/>
      <c r="G32" s="28">
        <v>200</v>
      </c>
      <c r="H32" s="28"/>
      <c r="I32" s="26"/>
      <c r="J32" s="27"/>
      <c r="K32" s="27"/>
      <c r="L32" s="27"/>
      <c r="M32" s="27">
        <v>0</v>
      </c>
    </row>
    <row r="33" spans="1:13" s="51" customFormat="1" x14ac:dyDescent="0.3">
      <c r="A33" s="106" t="s">
        <v>43</v>
      </c>
      <c r="B33" s="113" t="s">
        <v>46</v>
      </c>
      <c r="C33" s="113" t="str">
        <f>'пр 6 к МП'!C27</f>
        <v>Организация транспортного обслуживания  на территории Туруханского района</v>
      </c>
      <c r="D33" s="59" t="s">
        <v>22</v>
      </c>
      <c r="E33" s="24">
        <f t="shared" ref="E33:H33" si="14">SUM(E35:E39)</f>
        <v>119174.72440000001</v>
      </c>
      <c r="F33" s="24">
        <f t="shared" si="14"/>
        <v>81921.9133</v>
      </c>
      <c r="G33" s="24">
        <f t="shared" si="14"/>
        <v>94460.706969999999</v>
      </c>
      <c r="H33" s="24">
        <f t="shared" si="14"/>
        <v>91047.031289999984</v>
      </c>
      <c r="I33" s="24">
        <f>SUM(I35:I39)</f>
        <v>106290.91970999999</v>
      </c>
      <c r="J33" s="25">
        <v>130456.00156</v>
      </c>
      <c r="K33" s="25">
        <v>130456.00156</v>
      </c>
      <c r="L33" s="25">
        <v>130456.00156</v>
      </c>
      <c r="M33" s="25">
        <v>391368.00468000001</v>
      </c>
    </row>
    <row r="34" spans="1:13" s="52" customFormat="1" x14ac:dyDescent="0.3">
      <c r="A34" s="106"/>
      <c r="B34" s="113"/>
      <c r="C34" s="113"/>
      <c r="D34" s="55" t="s">
        <v>5</v>
      </c>
      <c r="E34" s="28"/>
      <c r="F34" s="28"/>
      <c r="G34" s="28"/>
      <c r="H34" s="28"/>
      <c r="I34" s="26"/>
      <c r="J34" s="27"/>
      <c r="K34" s="27"/>
      <c r="L34" s="27"/>
      <c r="M34" s="27"/>
    </row>
    <row r="35" spans="1:13" s="52" customFormat="1" x14ac:dyDescent="0.3">
      <c r="A35" s="106"/>
      <c r="B35" s="113"/>
      <c r="C35" s="113"/>
      <c r="D35" s="5" t="s">
        <v>52</v>
      </c>
      <c r="E35" s="28"/>
      <c r="F35" s="28"/>
      <c r="G35" s="28"/>
      <c r="H35" s="28"/>
      <c r="I35" s="26"/>
      <c r="J35" s="27"/>
      <c r="K35" s="27"/>
      <c r="L35" s="27"/>
      <c r="M35" s="27">
        <v>0</v>
      </c>
    </row>
    <row r="36" spans="1:13" s="52" customFormat="1" x14ac:dyDescent="0.3">
      <c r="A36" s="106"/>
      <c r="B36" s="113"/>
      <c r="C36" s="113"/>
      <c r="D36" s="55" t="s">
        <v>53</v>
      </c>
      <c r="E36" s="28"/>
      <c r="F36" s="28"/>
      <c r="G36" s="28"/>
      <c r="H36" s="28"/>
      <c r="I36" s="26"/>
      <c r="J36" s="27"/>
      <c r="K36" s="27"/>
      <c r="L36" s="27"/>
      <c r="M36" s="27">
        <v>0</v>
      </c>
    </row>
    <row r="37" spans="1:13" s="52" customFormat="1" x14ac:dyDescent="0.3">
      <c r="A37" s="106"/>
      <c r="B37" s="113"/>
      <c r="C37" s="113"/>
      <c r="D37" s="55" t="s">
        <v>25</v>
      </c>
      <c r="E37" s="28">
        <v>119174.72440000001</v>
      </c>
      <c r="F37" s="28">
        <v>81921.9133</v>
      </c>
      <c r="G37" s="28">
        <v>94460.706969999999</v>
      </c>
      <c r="H37" s="28">
        <v>91047.031289999984</v>
      </c>
      <c r="I37" s="26">
        <v>106290.91970999999</v>
      </c>
      <c r="J37" s="27">
        <v>130456.00156</v>
      </c>
      <c r="K37" s="27">
        <v>130456.00156</v>
      </c>
      <c r="L37" s="27">
        <v>130456.00156</v>
      </c>
      <c r="M37" s="27">
        <v>391368.00468000001</v>
      </c>
    </row>
    <row r="38" spans="1:13" s="52" customFormat="1" ht="48" x14ac:dyDescent="0.3">
      <c r="A38" s="106"/>
      <c r="B38" s="113"/>
      <c r="C38" s="113"/>
      <c r="D38" s="6" t="s">
        <v>54</v>
      </c>
      <c r="E38" s="29"/>
      <c r="F38" s="29"/>
      <c r="G38" s="29"/>
      <c r="H38" s="29"/>
      <c r="I38" s="26"/>
      <c r="J38" s="27"/>
      <c r="K38" s="27"/>
      <c r="L38" s="27"/>
      <c r="M38" s="27">
        <v>0</v>
      </c>
    </row>
    <row r="39" spans="1:13" s="53" customFormat="1" ht="19.5" thickBot="1" x14ac:dyDescent="0.35">
      <c r="A39" s="106"/>
      <c r="B39" s="113"/>
      <c r="C39" s="113"/>
      <c r="D39" s="55" t="s">
        <v>6</v>
      </c>
      <c r="E39" s="28"/>
      <c r="F39" s="28"/>
      <c r="G39" s="28"/>
      <c r="H39" s="28"/>
      <c r="I39" s="26"/>
      <c r="J39" s="27"/>
      <c r="K39" s="27"/>
      <c r="L39" s="27"/>
      <c r="M39" s="27">
        <v>0</v>
      </c>
    </row>
    <row r="40" spans="1:13" s="51" customFormat="1" x14ac:dyDescent="0.3">
      <c r="A40" s="106" t="s">
        <v>44</v>
      </c>
      <c r="B40" s="113" t="s">
        <v>47</v>
      </c>
      <c r="C40" s="113" t="str">
        <f>'пр 6 к МП'!C32</f>
        <v>Безопасность дорожного движения в Туруханском районе</v>
      </c>
      <c r="D40" s="59" t="s">
        <v>22</v>
      </c>
      <c r="E40" s="24">
        <f t="shared" ref="E40:H40" si="15">SUM(E42:E46)</f>
        <v>23.4</v>
      </c>
      <c r="F40" s="24">
        <f t="shared" si="15"/>
        <v>0</v>
      </c>
      <c r="G40" s="24">
        <f t="shared" si="15"/>
        <v>463.12</v>
      </c>
      <c r="H40" s="24">
        <f t="shared" si="15"/>
        <v>152.5</v>
      </c>
      <c r="I40" s="24">
        <f>SUM(I42:I46)</f>
        <v>80</v>
      </c>
      <c r="J40" s="25">
        <v>220.5</v>
      </c>
      <c r="K40" s="25">
        <v>0</v>
      </c>
      <c r="L40" s="25">
        <v>0</v>
      </c>
      <c r="M40" s="25">
        <v>220.5</v>
      </c>
    </row>
    <row r="41" spans="1:13" s="52" customFormat="1" x14ac:dyDescent="0.3">
      <c r="A41" s="106"/>
      <c r="B41" s="113"/>
      <c r="C41" s="113"/>
      <c r="D41" s="55" t="s">
        <v>5</v>
      </c>
      <c r="E41" s="28"/>
      <c r="F41" s="28"/>
      <c r="G41" s="28"/>
      <c r="H41" s="28"/>
      <c r="I41" s="26"/>
      <c r="J41" s="27"/>
      <c r="K41" s="27"/>
      <c r="L41" s="27"/>
      <c r="M41" s="27"/>
    </row>
    <row r="42" spans="1:13" s="52" customFormat="1" x14ac:dyDescent="0.3">
      <c r="A42" s="106"/>
      <c r="B42" s="113"/>
      <c r="C42" s="113"/>
      <c r="D42" s="5" t="s">
        <v>52</v>
      </c>
      <c r="E42" s="28"/>
      <c r="F42" s="28"/>
      <c r="G42" s="28"/>
      <c r="H42" s="28"/>
      <c r="I42" s="26"/>
      <c r="J42" s="27"/>
      <c r="K42" s="27"/>
      <c r="L42" s="27"/>
      <c r="M42" s="27">
        <v>0</v>
      </c>
    </row>
    <row r="43" spans="1:13" s="52" customFormat="1" x14ac:dyDescent="0.3">
      <c r="A43" s="106"/>
      <c r="B43" s="113"/>
      <c r="C43" s="113"/>
      <c r="D43" s="55" t="s">
        <v>53</v>
      </c>
      <c r="E43" s="28">
        <v>23.4</v>
      </c>
      <c r="F43" s="28">
        <v>0</v>
      </c>
      <c r="G43" s="28">
        <v>142.636</v>
      </c>
      <c r="H43" s="28">
        <v>152</v>
      </c>
      <c r="I43" s="26">
        <v>80</v>
      </c>
      <c r="J43" s="27">
        <v>220.5</v>
      </c>
      <c r="K43" s="27">
        <v>0</v>
      </c>
      <c r="L43" s="27">
        <v>0</v>
      </c>
      <c r="M43" s="27">
        <v>220.5</v>
      </c>
    </row>
    <row r="44" spans="1:13" s="52" customFormat="1" x14ac:dyDescent="0.3">
      <c r="A44" s="106"/>
      <c r="B44" s="113"/>
      <c r="C44" s="113"/>
      <c r="D44" s="55" t="s">
        <v>25</v>
      </c>
      <c r="E44" s="28">
        <v>0</v>
      </c>
      <c r="F44" s="28">
        <v>0</v>
      </c>
      <c r="G44" s="28">
        <v>320.48399999999998</v>
      </c>
      <c r="H44" s="28">
        <v>0.5</v>
      </c>
      <c r="I44" s="26">
        <v>0</v>
      </c>
      <c r="J44" s="27">
        <v>0</v>
      </c>
      <c r="K44" s="27">
        <v>0</v>
      </c>
      <c r="L44" s="27">
        <v>0</v>
      </c>
      <c r="M44" s="27">
        <v>0</v>
      </c>
    </row>
    <row r="45" spans="1:13" s="52" customFormat="1" ht="48" x14ac:dyDescent="0.3">
      <c r="A45" s="106"/>
      <c r="B45" s="113"/>
      <c r="C45" s="113"/>
      <c r="D45" s="6" t="s">
        <v>54</v>
      </c>
      <c r="E45" s="29"/>
      <c r="F45" s="29"/>
      <c r="G45" s="29"/>
      <c r="H45" s="29"/>
      <c r="I45" s="26"/>
      <c r="J45" s="27"/>
      <c r="K45" s="27"/>
      <c r="L45" s="27"/>
      <c r="M45" s="27">
        <v>0</v>
      </c>
    </row>
    <row r="46" spans="1:13" s="53" customFormat="1" ht="19.5" thickBot="1" x14ac:dyDescent="0.35">
      <c r="A46" s="106"/>
      <c r="B46" s="113"/>
      <c r="C46" s="113"/>
      <c r="D46" s="55" t="s">
        <v>6</v>
      </c>
      <c r="E46" s="28"/>
      <c r="F46" s="28"/>
      <c r="G46" s="28"/>
      <c r="H46" s="28"/>
      <c r="I46" s="26"/>
      <c r="J46" s="27"/>
      <c r="K46" s="27"/>
      <c r="L46" s="27"/>
      <c r="M46" s="27">
        <v>0</v>
      </c>
    </row>
    <row r="47" spans="1:13" s="51" customFormat="1" x14ac:dyDescent="0.3">
      <c r="A47" s="106" t="s">
        <v>45</v>
      </c>
      <c r="B47" s="113" t="s">
        <v>48</v>
      </c>
      <c r="C47" s="113" t="str">
        <f>'пр 6 к МП'!C36</f>
        <v>Развитие связи на территории Туруханского района</v>
      </c>
      <c r="D47" s="59" t="s">
        <v>22</v>
      </c>
      <c r="E47" s="24">
        <f t="shared" ref="E47:H47" si="16">SUM(E49:E53)</f>
        <v>7523.8671199999999</v>
      </c>
      <c r="F47" s="24">
        <f t="shared" si="16"/>
        <v>11940</v>
      </c>
      <c r="G47" s="24">
        <f t="shared" si="16"/>
        <v>9390.4</v>
      </c>
      <c r="H47" s="24">
        <f t="shared" si="16"/>
        <v>12264.716</v>
      </c>
      <c r="I47" s="24">
        <f>SUM(I49:I53)</f>
        <v>13067.336670000001</v>
      </c>
      <c r="J47" s="25">
        <v>13267.773999999999</v>
      </c>
      <c r="K47" s="25">
        <v>10600</v>
      </c>
      <c r="L47" s="25">
        <v>10600</v>
      </c>
      <c r="M47" s="25">
        <v>34467.773999999998</v>
      </c>
    </row>
    <row r="48" spans="1:13" s="52" customFormat="1" x14ac:dyDescent="0.3">
      <c r="A48" s="106"/>
      <c r="B48" s="113"/>
      <c r="C48" s="113"/>
      <c r="D48" s="55" t="s">
        <v>5</v>
      </c>
      <c r="E48" s="28"/>
      <c r="F48" s="28"/>
      <c r="G48" s="28"/>
      <c r="H48" s="28"/>
      <c r="I48" s="26"/>
      <c r="J48" s="27"/>
      <c r="K48" s="27"/>
      <c r="L48" s="27"/>
      <c r="M48" s="27"/>
    </row>
    <row r="49" spans="1:13" s="52" customFormat="1" x14ac:dyDescent="0.3">
      <c r="A49" s="106"/>
      <c r="B49" s="113"/>
      <c r="C49" s="113"/>
      <c r="D49" s="5" t="s">
        <v>52</v>
      </c>
      <c r="E49" s="28"/>
      <c r="F49" s="28"/>
      <c r="G49" s="28"/>
      <c r="H49" s="28"/>
      <c r="I49" s="26"/>
      <c r="J49" s="27"/>
      <c r="K49" s="27"/>
      <c r="L49" s="27"/>
      <c r="M49" s="27">
        <v>0</v>
      </c>
    </row>
    <row r="50" spans="1:13" s="52" customFormat="1" x14ac:dyDescent="0.3">
      <c r="A50" s="106"/>
      <c r="B50" s="113"/>
      <c r="C50" s="113"/>
      <c r="D50" s="55" t="s">
        <v>53</v>
      </c>
      <c r="E50" s="28"/>
      <c r="F50" s="28"/>
      <c r="G50" s="28"/>
      <c r="H50" s="28">
        <v>2260</v>
      </c>
      <c r="I50" s="26">
        <v>3062.2</v>
      </c>
      <c r="J50" s="27">
        <v>2654.5010000000002</v>
      </c>
      <c r="K50" s="27">
        <v>0</v>
      </c>
      <c r="L50" s="27">
        <v>0</v>
      </c>
      <c r="M50" s="27">
        <v>2654.5010000000002</v>
      </c>
    </row>
    <row r="51" spans="1:13" s="52" customFormat="1" x14ac:dyDescent="0.3">
      <c r="A51" s="106"/>
      <c r="B51" s="113"/>
      <c r="C51" s="113"/>
      <c r="D51" s="55" t="s">
        <v>25</v>
      </c>
      <c r="E51" s="28">
        <v>7523.8671199999999</v>
      </c>
      <c r="F51" s="28">
        <v>11940</v>
      </c>
      <c r="G51" s="28">
        <v>9390.4</v>
      </c>
      <c r="H51" s="28">
        <v>10004.716</v>
      </c>
      <c r="I51" s="26">
        <v>10005.13667</v>
      </c>
      <c r="J51" s="27">
        <v>10613.272999999999</v>
      </c>
      <c r="K51" s="27">
        <v>10600</v>
      </c>
      <c r="L51" s="27">
        <v>10600</v>
      </c>
      <c r="M51" s="27">
        <v>31813.273000000001</v>
      </c>
    </row>
    <row r="52" spans="1:13" s="52" customFormat="1" ht="48" x14ac:dyDescent="0.3">
      <c r="A52" s="106"/>
      <c r="B52" s="113"/>
      <c r="C52" s="113"/>
      <c r="D52" s="6" t="s">
        <v>54</v>
      </c>
      <c r="E52" s="29"/>
      <c r="F52" s="29"/>
      <c r="G52" s="29"/>
      <c r="H52" s="29"/>
      <c r="I52" s="26"/>
      <c r="J52" s="27"/>
      <c r="K52" s="27"/>
      <c r="L52" s="27"/>
      <c r="M52" s="27">
        <v>0</v>
      </c>
    </row>
    <row r="53" spans="1:13" s="53" customFormat="1" ht="19.5" thickBot="1" x14ac:dyDescent="0.35">
      <c r="A53" s="106"/>
      <c r="B53" s="113"/>
      <c r="C53" s="113"/>
      <c r="D53" s="55" t="s">
        <v>6</v>
      </c>
      <c r="E53" s="28"/>
      <c r="F53" s="28"/>
      <c r="G53" s="28"/>
      <c r="H53" s="28"/>
      <c r="I53" s="26"/>
      <c r="J53" s="27"/>
      <c r="K53" s="27"/>
      <c r="L53" s="27"/>
      <c r="M53" s="27">
        <v>0</v>
      </c>
    </row>
    <row r="58" spans="1:13" s="1" customFormat="1" ht="15.75" hidden="1" outlineLevel="1" x14ac:dyDescent="0.25">
      <c r="A58" s="2"/>
      <c r="B58" s="1" t="s">
        <v>85</v>
      </c>
      <c r="E58" s="2"/>
      <c r="I58" s="18"/>
    </row>
    <row r="59" spans="1:13" s="1" customFormat="1" ht="15.75" hidden="1" outlineLevel="1" x14ac:dyDescent="0.25">
      <c r="A59" s="2"/>
      <c r="B59" s="1" t="s">
        <v>86</v>
      </c>
      <c r="E59" s="2"/>
      <c r="I59" s="18"/>
      <c r="J59" s="1" t="b">
        <f>J26='пр к ПП1'!H31</f>
        <v>1</v>
      </c>
      <c r="K59" s="1" t="b">
        <f>K26='пр к ПП1'!I31</f>
        <v>1</v>
      </c>
      <c r="L59" s="1" t="b">
        <f>L26='пр к ПП1'!J31</f>
        <v>1</v>
      </c>
      <c r="M59" s="1" t="b">
        <f>M26='пр к ПП1'!K31</f>
        <v>1</v>
      </c>
    </row>
    <row r="60" spans="1:13" s="1" customFormat="1" ht="15.75" hidden="1" outlineLevel="1" x14ac:dyDescent="0.25">
      <c r="A60" s="2"/>
      <c r="B60" s="1" t="s">
        <v>87</v>
      </c>
      <c r="E60" s="2"/>
      <c r="I60" s="18"/>
      <c r="J60" s="1" t="e">
        <f>J33=#REF!</f>
        <v>#REF!</v>
      </c>
      <c r="K60" s="1" t="e">
        <f>K33=#REF!</f>
        <v>#REF!</v>
      </c>
      <c r="L60" s="1" t="e">
        <f>L33=#REF!</f>
        <v>#REF!</v>
      </c>
      <c r="M60" s="1" t="e">
        <f>M33=#REF!</f>
        <v>#REF!</v>
      </c>
    </row>
    <row r="61" spans="1:13" s="1" customFormat="1" ht="15.75" hidden="1" outlineLevel="1" x14ac:dyDescent="0.25">
      <c r="A61" s="2"/>
      <c r="B61" s="1" t="s">
        <v>88</v>
      </c>
      <c r="E61" s="2"/>
      <c r="I61" s="18"/>
      <c r="J61" s="1" t="b">
        <f>J40='пр к ПП3'!H22</f>
        <v>1</v>
      </c>
      <c r="K61" s="1" t="b">
        <f>K40='пр к ПП3'!I22</f>
        <v>1</v>
      </c>
      <c r="L61" s="1" t="b">
        <f>L40='пр к ПП3'!J22</f>
        <v>1</v>
      </c>
      <c r="M61" s="1" t="b">
        <f>M40='пр к ПП3'!K22</f>
        <v>1</v>
      </c>
    </row>
    <row r="62" spans="1:13" s="1" customFormat="1" ht="15.75" hidden="1" outlineLevel="1" x14ac:dyDescent="0.25">
      <c r="A62" s="2"/>
      <c r="B62" s="1" t="s">
        <v>89</v>
      </c>
      <c r="E62" s="2"/>
      <c r="I62" s="18"/>
      <c r="J62" s="1" t="e">
        <f>J47=#REF!</f>
        <v>#REF!</v>
      </c>
      <c r="K62" s="1" t="e">
        <f>K47=#REF!</f>
        <v>#REF!</v>
      </c>
      <c r="L62" s="1" t="e">
        <f>L47=#REF!</f>
        <v>#REF!</v>
      </c>
      <c r="M62" s="1" t="e">
        <f>M47=#REF!</f>
        <v>#REF!</v>
      </c>
    </row>
    <row r="63" spans="1:13" s="1" customFormat="1" ht="15.75" hidden="1" outlineLevel="1" x14ac:dyDescent="0.25">
      <c r="A63" s="2"/>
      <c r="E63" s="2"/>
      <c r="I63" s="18"/>
    </row>
    <row r="64" spans="1:13" s="1" customFormat="1" ht="15.75" hidden="1" outlineLevel="1" x14ac:dyDescent="0.25">
      <c r="A64" s="2"/>
      <c r="E64" s="2"/>
      <c r="I64" s="18"/>
    </row>
    <row r="65" spans="1:13" s="1" customFormat="1" ht="15.75" hidden="1" outlineLevel="1" x14ac:dyDescent="0.25">
      <c r="A65" s="2"/>
      <c r="B65" s="1" t="s">
        <v>86</v>
      </c>
      <c r="E65" s="2"/>
      <c r="I65" s="77">
        <f>I26-'пр к ПП1'!H31</f>
        <v>-34300.689839999992</v>
      </c>
      <c r="J65" s="48">
        <f>J26-'пр к ПП1'!H31</f>
        <v>0</v>
      </c>
      <c r="K65" s="48">
        <f>K26-'пр к ПП1'!I31</f>
        <v>0</v>
      </c>
      <c r="L65" s="48">
        <f>L26-'пр к ПП1'!J31</f>
        <v>0</v>
      </c>
      <c r="M65" s="48">
        <f>M26-'пр к ПП1'!K31</f>
        <v>0</v>
      </c>
    </row>
    <row r="66" spans="1:13" s="1" customFormat="1" ht="15.75" hidden="1" outlineLevel="1" x14ac:dyDescent="0.25">
      <c r="A66" s="2"/>
      <c r="B66" s="1" t="s">
        <v>87</v>
      </c>
      <c r="E66" s="2"/>
      <c r="I66" s="77" t="e">
        <f>I33-#REF!</f>
        <v>#REF!</v>
      </c>
      <c r="J66" s="48" t="e">
        <f>J33-#REF!</f>
        <v>#REF!</v>
      </c>
      <c r="K66" s="48" t="e">
        <f>K33-#REF!</f>
        <v>#REF!</v>
      </c>
      <c r="L66" s="48" t="e">
        <f>L33-#REF!</f>
        <v>#REF!</v>
      </c>
      <c r="M66" s="48" t="e">
        <f>M33-#REF!</f>
        <v>#REF!</v>
      </c>
    </row>
    <row r="67" spans="1:13" s="1" customFormat="1" ht="15.75" hidden="1" outlineLevel="1" x14ac:dyDescent="0.25">
      <c r="A67" s="2"/>
      <c r="B67" s="1" t="s">
        <v>88</v>
      </c>
      <c r="E67" s="2"/>
      <c r="I67" s="77">
        <f>I40-'пр к ПП3'!H22</f>
        <v>-140.5</v>
      </c>
      <c r="J67" s="48">
        <f>J40-'пр к ПП3'!H22</f>
        <v>0</v>
      </c>
      <c r="K67" s="48">
        <f>K40-'пр к ПП3'!I22</f>
        <v>0</v>
      </c>
      <c r="L67" s="48">
        <f>L40-'пр к ПП3'!J22</f>
        <v>0</v>
      </c>
      <c r="M67" s="48">
        <f>M40-'пр к ПП3'!K22</f>
        <v>0</v>
      </c>
    </row>
    <row r="68" spans="1:13" s="1" customFormat="1" ht="15.75" hidden="1" outlineLevel="1" x14ac:dyDescent="0.25">
      <c r="A68" s="2"/>
      <c r="B68" s="1" t="s">
        <v>89</v>
      </c>
      <c r="E68" s="2"/>
      <c r="I68" s="77" t="e">
        <f>I47-#REF!</f>
        <v>#REF!</v>
      </c>
      <c r="J68" s="48" t="e">
        <f>J47-#REF!</f>
        <v>#REF!</v>
      </c>
      <c r="K68" s="48" t="e">
        <f>K47-#REF!</f>
        <v>#REF!</v>
      </c>
      <c r="L68" s="48" t="e">
        <f>L47-#REF!</f>
        <v>#REF!</v>
      </c>
      <c r="M68" s="48" t="e">
        <f>M47-#REF!</f>
        <v>#REF!</v>
      </c>
    </row>
    <row r="69" spans="1:13" hidden="1" outlineLevel="1" x14ac:dyDescent="0.3"/>
    <row r="70" spans="1:13" hidden="1" outlineLevel="1" x14ac:dyDescent="0.3"/>
    <row r="71" spans="1:13" collapsed="1" x14ac:dyDescent="0.3"/>
  </sheetData>
  <mergeCells count="28">
    <mergeCell ref="J1:M1"/>
    <mergeCell ref="A12:M12"/>
    <mergeCell ref="J5:M5"/>
    <mergeCell ref="A8:M8"/>
    <mergeCell ref="A9:M9"/>
    <mergeCell ref="A10:M10"/>
    <mergeCell ref="A11:M11"/>
    <mergeCell ref="A16:A17"/>
    <mergeCell ref="B16:B17"/>
    <mergeCell ref="C16:C17"/>
    <mergeCell ref="D16:D17"/>
    <mergeCell ref="A13:M13"/>
    <mergeCell ref="A40:A46"/>
    <mergeCell ref="B40:B46"/>
    <mergeCell ref="C40:C46"/>
    <mergeCell ref="A47:A53"/>
    <mergeCell ref="M16:M17"/>
    <mergeCell ref="A19:A25"/>
    <mergeCell ref="B19:B25"/>
    <mergeCell ref="C19:C25"/>
    <mergeCell ref="A33:A39"/>
    <mergeCell ref="B33:B39"/>
    <mergeCell ref="C33:C39"/>
    <mergeCell ref="B47:B53"/>
    <mergeCell ref="C47:C53"/>
    <mergeCell ref="A26:A32"/>
    <mergeCell ref="B26:B32"/>
    <mergeCell ref="C26:C32"/>
  </mergeCells>
  <pageMargins left="0.78740157480314965" right="0.78740157480314965" top="1.1811023622047245" bottom="0.2" header="0.31496062992125984" footer="0.31496062992125984"/>
  <pageSetup paperSize="9" scale="82" fitToHeight="0" orientation="landscape" r:id="rId1"/>
  <rowBreaks count="2" manualBreakCount="2">
    <brk id="25" max="12" man="1"/>
    <brk id="46" max="12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 к ПП1</vt:lpstr>
      <vt:lpstr>пр к ПП3</vt:lpstr>
      <vt:lpstr>пр 6 к МП</vt:lpstr>
      <vt:lpstr>пр 7 к МП</vt:lpstr>
      <vt:lpstr>'пр 6 к МП'!Заголовки_для_печати</vt:lpstr>
      <vt:lpstr>'пр 7 к МП'!Заголовки_для_печати</vt:lpstr>
      <vt:lpstr>'пр к ПП1'!Заголовки_для_печати</vt:lpstr>
      <vt:lpstr>'пр к ПП3'!Заголовки_для_печати</vt:lpstr>
      <vt:lpstr>'пр 6 к МП'!Область_печати</vt:lpstr>
      <vt:lpstr>'пр 7 к МП'!Область_печати</vt:lpstr>
      <vt:lpstr>'пр к ПП1'!Область_печати</vt:lpstr>
      <vt:lpstr>'пр к ПП3'!Область_печати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2019-09-27T09:10:56Z</cp:lastPrinted>
  <dcterms:created xsi:type="dcterms:W3CDTF">2016-10-20T04:37:12Z</dcterms:created>
  <dcterms:modified xsi:type="dcterms:W3CDTF">2019-09-27T09:14:34Z</dcterms:modified>
</cp:coreProperties>
</file>